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ABAVE\NABAVA 2021\INVESTICIJE\NMV 5-21 Izgradnja, održavanje i opremanje športskih terena\projekti i troškovnici\"/>
    </mc:Choice>
  </mc:AlternateContent>
  <bookViews>
    <workbookView xWindow="0" yWindow="0" windowWidth="25800" windowHeight="12135" activeTab="2"/>
  </bookViews>
  <sheets>
    <sheet name="Troškovnik Antunovac" sheetId="1" r:id="rId1"/>
    <sheet name="Troškovnik Ladimirevci" sheetId="3" r:id="rId2"/>
    <sheet name="REKAPITULACIJA" sheetId="4" r:id="rId3"/>
  </sheets>
  <definedNames>
    <definedName name="_xlnm.Print_Area" localSheetId="0">'Troškovnik Antunovac'!$A$1:$F$39</definedName>
    <definedName name="_xlnm.Print_Area" localSheetId="1">'Troškovnik Ladimirevci'!$A$1:$F$82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" l="1"/>
  <c r="C4" i="4"/>
  <c r="C7" i="4" s="1"/>
  <c r="F6" i="3"/>
  <c r="F9" i="3" s="1"/>
  <c r="F72" i="3" s="1"/>
  <c r="F7" i="3"/>
  <c r="F8" i="3"/>
  <c r="F12" i="3"/>
  <c r="F17" i="3" s="1"/>
  <c r="F73" i="3" s="1"/>
  <c r="F13" i="3"/>
  <c r="F14" i="3"/>
  <c r="F15" i="3"/>
  <c r="F16" i="3"/>
  <c r="D20" i="3"/>
  <c r="F20" i="3" s="1"/>
  <c r="F29" i="3" s="1"/>
  <c r="F74" i="3" s="1"/>
  <c r="F22" i="3"/>
  <c r="F23" i="3"/>
  <c r="F24" i="3"/>
  <c r="F25" i="3"/>
  <c r="F26" i="3"/>
  <c r="F27" i="3"/>
  <c r="F28" i="3"/>
  <c r="D33" i="3"/>
  <c r="F33" i="3" s="1"/>
  <c r="F39" i="3" s="1"/>
  <c r="F75" i="3" s="1"/>
  <c r="F34" i="3"/>
  <c r="F35" i="3"/>
  <c r="F36" i="3"/>
  <c r="F37" i="3"/>
  <c r="F38" i="3"/>
  <c r="F42" i="3"/>
  <c r="F43" i="3"/>
  <c r="F44" i="3"/>
  <c r="F45" i="3"/>
  <c r="F46" i="3"/>
  <c r="F47" i="3"/>
  <c r="F48" i="3"/>
  <c r="F49" i="3"/>
  <c r="F50" i="3"/>
  <c r="F53" i="3"/>
  <c r="F54" i="3"/>
  <c r="F67" i="3" s="1"/>
  <c r="F77" i="3" s="1"/>
  <c r="F55" i="3"/>
  <c r="F57" i="3"/>
  <c r="F58" i="3"/>
  <c r="F60" i="3"/>
  <c r="F61" i="3"/>
  <c r="F62" i="3"/>
  <c r="F63" i="3"/>
  <c r="F64" i="3"/>
  <c r="F65" i="3"/>
  <c r="F66" i="3"/>
  <c r="F76" i="3"/>
  <c r="C8" i="4" l="1"/>
  <c r="C9" i="4" s="1"/>
  <c r="F79" i="3"/>
  <c r="F14" i="1"/>
  <c r="F10" i="1"/>
  <c r="F6" i="1"/>
  <c r="F17" i="1"/>
  <c r="F16" i="1"/>
  <c r="F18" i="1"/>
  <c r="F5" i="1"/>
  <c r="F27" i="1"/>
  <c r="F26" i="1"/>
  <c r="F25" i="1"/>
  <c r="F19" i="1"/>
  <c r="F80" i="3" l="1"/>
  <c r="F81" i="3" s="1"/>
  <c r="F9" i="1"/>
  <c r="F24" i="1"/>
  <c r="F28" i="1" s="1"/>
  <c r="F34" i="1" s="1"/>
  <c r="F20" i="1"/>
  <c r="F33" i="1" s="1"/>
  <c r="F8" i="1"/>
  <c r="F11" i="1" l="1"/>
  <c r="F32" i="1" s="1"/>
  <c r="F36" i="1" s="1"/>
  <c r="F37" i="1" l="1"/>
  <c r="F38" i="1" s="1"/>
</calcChain>
</file>

<file path=xl/sharedStrings.xml><?xml version="1.0" encoding="utf-8"?>
<sst xmlns="http://schemas.openxmlformats.org/spreadsheetml/2006/main" count="251" uniqueCount="142">
  <si>
    <t>R.B.</t>
  </si>
  <si>
    <t>OPIS STAVKE</t>
  </si>
  <si>
    <t>J.M.</t>
  </si>
  <si>
    <t>KOL.</t>
  </si>
  <si>
    <t>J.C.</t>
  </si>
  <si>
    <t>UKUPNO</t>
  </si>
  <si>
    <t>1.</t>
  </si>
  <si>
    <t>ZEMLJANI RADOVI</t>
  </si>
  <si>
    <t>1.1.</t>
  </si>
  <si>
    <r>
      <rPr>
        <b/>
        <sz val="10"/>
        <color indexed="8"/>
        <rFont val="Calibri"/>
        <family val="2"/>
        <charset val="238"/>
        <scheme val="minor"/>
      </rPr>
      <t xml:space="preserve">Skidanje sloja humusa i zemlje III. kategorije na mjestu izgradnje igrališta prosječne debljine 25 cm. </t>
    </r>
    <r>
      <rPr>
        <sz val="10"/>
        <color indexed="8"/>
        <rFont val="Calibri"/>
        <family val="2"/>
        <charset val="238"/>
        <scheme val="minor"/>
      </rPr>
      <t>Obračun po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 xml:space="preserve"> u sraslom stanju. Humus se iskopava isključivo strojno, ručno eventualno po potrebi, iskopani humus utovara na vozilo i odvozi na deponiju do 10 km. Uključiti taksu za deponiju.</t>
    </r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</si>
  <si>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</si>
  <si>
    <t>1.2.</t>
  </si>
  <si>
    <r>
      <rPr>
        <b/>
        <sz val="10"/>
        <rFont val="Calibri"/>
        <family val="2"/>
        <charset val="238"/>
        <scheme val="minor"/>
      </rPr>
      <t>Iskopi</t>
    </r>
    <r>
      <rPr>
        <sz val="10"/>
        <rFont val="Calibri"/>
        <family val="2"/>
        <charset val="238"/>
        <scheme val="minor"/>
      </rPr>
      <t xml:space="preserve"> u tlu III kategorije (80% strojno, 20% ručno) </t>
    </r>
    <r>
      <rPr>
        <b/>
        <sz val="10"/>
        <rFont val="Calibri"/>
        <family val="2"/>
        <charset val="238"/>
        <scheme val="minor"/>
      </rPr>
      <t xml:space="preserve">za temelje samce ograde, </t>
    </r>
    <r>
      <rPr>
        <sz val="10"/>
        <rFont val="Calibri"/>
        <family val="2"/>
        <charset val="238"/>
        <scheme val="minor"/>
      </rPr>
      <t>dimenzija 35x35x90 cm sa odvozom na privremenu deponiju na udaljenosti do 10 km. Uključiti taksu za deponiju.</t>
    </r>
  </si>
  <si>
    <t xml:space="preserve"> - strojni iskop</t>
  </si>
  <si>
    <t xml:space="preserve"> - ručni iskop</t>
  </si>
  <si>
    <t>1.3.</t>
  </si>
  <si>
    <r>
      <t xml:space="preserve">Strojna izrada, planiranje u uređenje  </t>
    </r>
    <r>
      <rPr>
        <b/>
        <sz val="10"/>
        <color indexed="8"/>
        <rFont val="Calibri"/>
        <family val="2"/>
        <charset val="238"/>
        <scheme val="minor"/>
      </rPr>
      <t>posteljice od zemljanog materijala</t>
    </r>
    <r>
      <rPr>
        <sz val="10"/>
        <color indexed="8"/>
        <rFont val="Calibri"/>
        <family val="2"/>
        <charset val="238"/>
        <scheme val="minor"/>
      </rPr>
      <t>, ujednačene nosivisti, s grubim i finim planiranjem, eventualnom sanacijom pojednih manjih površina slabijeg materijala i zbijanjem do traženog modula stišljivosti Ms=30 MN/m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>, uz potrebno vlaženje ili sušenje. Posteljicu izvesti u padu od 4 %.  U cijenu je uključen sav rad, materijal te prijevoz potrebi za potpuno dovršenje. Obračun po 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 xml:space="preserve"> isplanirane i zbijene posteljice. </t>
    </r>
  </si>
  <si>
    <r>
      <t>m</t>
    </r>
    <r>
      <rPr>
        <vertAlign val="superscript"/>
        <sz val="10"/>
        <rFont val="Calibri"/>
        <family val="2"/>
        <charset val="238"/>
        <scheme val="minor"/>
      </rPr>
      <t>2</t>
    </r>
  </si>
  <si>
    <t>3.</t>
  </si>
  <si>
    <t>KONSTRUKCIJA IGRALIŠTA</t>
  </si>
  <si>
    <t>3.1.</t>
  </si>
  <si>
    <r>
      <t xml:space="preserve">Nabava, doprema i polaganje </t>
    </r>
    <r>
      <rPr>
        <b/>
        <sz val="10"/>
        <rFont val="Calibri"/>
        <family val="2"/>
        <charset val="238"/>
        <scheme val="minor"/>
      </rPr>
      <t>geotekstila</t>
    </r>
    <r>
      <rPr>
        <sz val="10"/>
        <rFont val="Calibri"/>
        <family val="2"/>
        <charset val="238"/>
        <scheme val="minor"/>
      </rPr>
      <t xml:space="preserve"> (300 g /m</t>
    </r>
    <r>
      <rPr>
        <vertAlign val="super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)  i</t>
    </r>
    <r>
      <rPr>
        <b/>
        <sz val="10"/>
        <rFont val="Calibri"/>
        <family val="2"/>
        <charset val="238"/>
        <scheme val="minor"/>
      </rPr>
      <t>zmeđu sloja posteljice i tucanika</t>
    </r>
    <r>
      <rPr>
        <sz val="10"/>
        <rFont val="Calibri"/>
        <family val="2"/>
        <charset val="238"/>
        <scheme val="minor"/>
      </rPr>
      <t>. Geotekstil se postavlja na uređenu posteljicu od zemlje. U jediničnu cijenu uključiti sav potreban materijal i  rad.</t>
    </r>
  </si>
  <si>
    <t>3.2.</t>
  </si>
  <si>
    <t xml:space="preserve">Strojna izrada donjeg nosivog sloja od zrnatog kamenog materijala veličine zrna od 31,5 mm do 64,00 mm bez veziva, u debljini prema projektu, završni sloj od 5,0 cm izvesti od kamenog materijala veličine 4,0 - 8,0 mm. Tražena vrijednost zbijenosti je 80,0 MPa. U cijenu je uključena dobava kamenih prirodnih ili drobljenih zrnatih materijala kakvoće i granulometrije prema zahtjevima projekta i OTU, utovar, prijevoz, i ugradba (strojno razastiranje, planiranje i zbijanje do traženog modula stišljivosti ili stupnja zbijenosti) na uređenu i preuzetu podlogu. Izravnavajući sloj debljine 5 cm. </t>
  </si>
  <si>
    <t>- 31,5 mm - 64,0 mm, d = 25,0 cm</t>
  </si>
  <si>
    <t>- 4,0 mm - 8,0, d = 5,0 cm</t>
  </si>
  <si>
    <t>3.3.</t>
  </si>
  <si>
    <t>3.4.</t>
  </si>
  <si>
    <t>Nabava, doprema i ugradnja betonskih rubnjaka  8/20 cm. Stavka obuhvaća nabavu i ugradnju betonskog rubnjaka 8/20 cm na predhodno izvedenu podlogu od svježeg betona C 16/20. Beton ugrađenog rubnjaka mora biti klase C 40/45 - v/c faktor ispod 0,45, otporan na smrzavanje i sloi za odmrzavanje. U cijenu uračunat sav potreban rad i materijal.</t>
  </si>
  <si>
    <t>m'</t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</si>
  <si>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</si>
  <si>
    <t>OPREMA IGRALIŠTA</t>
  </si>
  <si>
    <t>Nabava, dobava i ugradnja betona C 30/37 u temeljne stope za ogradu. U stavku je uključena i njega betona.</t>
  </si>
  <si>
    <t>Nabava, dobava i ugradnja čeličnih profila 60x80x3 mm, visine 4 m. U stavku uključen i sav materijal potreban za spajanje stupova sa betonskim temeljem (ploča, vijci, zavari i dr.) U stavku je uključeno i bojanje stupova u boju po želji investitora.</t>
  </si>
  <si>
    <t>kg</t>
  </si>
  <si>
    <t>kom</t>
  </si>
  <si>
    <t>Nabava, dobava i ugradnja zaštitne pletene mreže za vertikale debljine 3,2 mm, oko 130x130 mm. U stavku je potrebno uključiti sav potreban rad i materijal do potpune gotovosti.</t>
  </si>
  <si>
    <t>REKAPITULACIJA</t>
  </si>
  <si>
    <t>2.</t>
  </si>
  <si>
    <t>UKUPNO:</t>
  </si>
  <si>
    <t>PDV 25%:</t>
  </si>
  <si>
    <t>SVEUKUPNO:</t>
  </si>
  <si>
    <t>1.4.</t>
  </si>
  <si>
    <r>
      <t xml:space="preserve">Geodetsko pračenje </t>
    </r>
    <r>
      <rPr>
        <sz val="10"/>
        <color indexed="8"/>
        <rFont val="Calibri"/>
        <family val="2"/>
        <charset val="238"/>
        <scheme val="minor"/>
      </rPr>
      <t>svih radova na izvedbi rukometnog igrališta, uključivo stacinoiranje svih točaka na terenu.</t>
    </r>
  </si>
  <si>
    <t>kpl</t>
  </si>
  <si>
    <t>Nabava, dobava i ugradnja bitumeniziranog nosivog sloja. Stavka obuhvaća nabavu i ugradnju sloja asfalz betona AC 11 SURF 50/70 debljine 6 cm. Sve radove izvesti prema OTU za radove na cestama i prema glavnog projektu. Obračun po m² ugrađenog sloja u uvaljanom stanju.</t>
  </si>
  <si>
    <t>2.1.</t>
  </si>
  <si>
    <t>2.2.</t>
  </si>
  <si>
    <t>2.3.</t>
  </si>
  <si>
    <t>2.4.</t>
  </si>
  <si>
    <t>Nabava, dobava i ugradnja rukometnih golova s mrežama, 3x2 m. U stavku je potrebno uključiti sav potreban materijal za uklapanje golova u postojeći teren.</t>
  </si>
  <si>
    <t>GRAĐEVINSKI RADOVI</t>
  </si>
  <si>
    <t>IZGRADNJA ŠPORTSKOG IGRALIŠTA</t>
  </si>
  <si>
    <t>3. OPREMA IGRALIŠTA</t>
  </si>
  <si>
    <t>2. KONSTRUKCIJA IGRALIŠTA UKUPNO:</t>
  </si>
  <si>
    <t>1. ZEMLJANI RADOVI UKUPNO:</t>
  </si>
  <si>
    <t>UPOJNI BUNAR</t>
  </si>
  <si>
    <t>6.</t>
  </si>
  <si>
    <t>FITNESS SPRAVE</t>
  </si>
  <si>
    <t>5.</t>
  </si>
  <si>
    <t>4.</t>
  </si>
  <si>
    <t>PRIPREMNI RADOVI</t>
  </si>
  <si>
    <t>6. UPOJNI BUNAR UKUPNO:</t>
  </si>
  <si>
    <t>komplet</t>
  </si>
  <si>
    <t>Geodetsko snimanje instalacija  kanalizacije izvan građevine.</t>
  </si>
  <si>
    <t>6.8.</t>
  </si>
  <si>
    <t>Odvoz šuta i viška zemlje iz iskopa na službenu deponiju. U cijenu uključiti naknadu za odlaganje na deponiju.</t>
  </si>
  <si>
    <t>6.7.</t>
  </si>
  <si>
    <t>Zatrpavanje kanalskih rovova zemljom iz iskopa u slojevima cca 30 cm sa nabijanjem.</t>
  </si>
  <si>
    <t>6.6.</t>
  </si>
  <si>
    <t>po m³ agregata</t>
  </si>
  <si>
    <t>d)</t>
  </si>
  <si>
    <t>po m² geotekstila</t>
  </si>
  <si>
    <t>c)</t>
  </si>
  <si>
    <t xml:space="preserve">betonski poklopac Ø1000  mm, s otvorom </t>
  </si>
  <si>
    <t>b)</t>
  </si>
  <si>
    <t>po m' ugrađene cijevi Ø1000  mm</t>
  </si>
  <si>
    <t>a)</t>
  </si>
  <si>
    <t>Izrada upojnih i preljevnih bunara od betonskih cijevi  Ø1000  mm. Cijevi su umotane u geotekstil i obložene krupnim kamenim agragatom. Rad obuhvaća dopremu i ugradnju cijevi, zatrpavanje krupnim kamenim agragatom i završni sloj od 10 cm zemljom iz iskopa. Radove izvesti u skaldu sa O.T.U.I 2. i 4. Obračun se vrši po:</t>
  </si>
  <si>
    <t>6.5.</t>
  </si>
  <si>
    <t>Ø 160 - PVC cijev</t>
  </si>
  <si>
    <t>Ø 110 - PVC cijev</t>
  </si>
  <si>
    <t xml:space="preserve">Dobava i ugradnja PVC  kanalizacijskih cijevi sa naglavnim spojevima, potrebnim fazonskim komadima i brtvenim materijalom. U cijenu uključiti prodore i učvršćenje. Obračun po  m' izvedene instalacije. </t>
  </si>
  <si>
    <t>6.4.</t>
  </si>
  <si>
    <t>Dobava i ugradnja podloge za cijevi od  pijeska debljine cca 10 cm, te zasipavanje cca 10 cm iznad cijevi.</t>
  </si>
  <si>
    <t>6.3.</t>
  </si>
  <si>
    <t>Iskop zemlje IV  kat. za i upojne/preljevne bunare, te planiranje dna iskopa, dubina iskopa do 3 m.</t>
  </si>
  <si>
    <t>6.2.</t>
  </si>
  <si>
    <t>Iskop zemlje IV kat. za okna i rovove  u koje se polažu vodovodne i kanalizacijske cijevi i planiranje dna rova sa potrebnim padom širina iskopa rova 0,6-0,8 m, dubina do 1,5 m.</t>
  </si>
  <si>
    <t>6.1.</t>
  </si>
  <si>
    <t>5. FITNESS SPRAVE UKUPNO:</t>
  </si>
  <si>
    <t>Nabava, dobava i ugradnja fitness sprave (KORMILO). Spravu ugraditi na pripremljene temelje prema uputama proizvođača. Sav rad i spojni materijal su uračunati u cijenu stavke.</t>
  </si>
  <si>
    <t>5.8.</t>
  </si>
  <si>
    <t>Nabava, dobava i ugradnja fitness sprave (SKI DVOSTRUKI). Spravu ugraditi na pripremljene temelje prema uputama proizvođača. Sav rad i spojni materijal su uračunati u cijenu stavke.</t>
  </si>
  <si>
    <t>5.7.</t>
  </si>
  <si>
    <t>Nabava, dobava i ugradnja fitness sprave (HORIZONTALNO VRATILO). Spravu ugraditi na pripremljene temelje prema uputama proizvođača. Sav rad i spojni materijal su uračunati u cijenu stavke.</t>
  </si>
  <si>
    <t>5.6.</t>
  </si>
  <si>
    <t>Nabava, dobava i ugradnja fitness sprave (ŠVEDSKE LJESTVE). Spravu ugraditi na pripremljene temelje prema uputama proizvođača. Sav rad i spojni materijal su uračunati u cijenu stavke.</t>
  </si>
  <si>
    <t>5.5.</t>
  </si>
  <si>
    <t>Nabava, dobava i ugradnja fitness sprave (KOSA KLUPA - KOMBINIRANA). Spravu ugraditi na pripremljene temelje prema uputama proizvođača. Sav rad i spojni materijal su uračunati u cijenu stavke.</t>
  </si>
  <si>
    <t>5.4.</t>
  </si>
  <si>
    <t>Nabava, dobava i ugradnja fitness sprave (SJEDALICA ZA ODGURIVANJE). Spravu ugraditi na pripremljene temelje prema uputama proizvođača. Sav rad i spojni materijal su uračunati u cijenu stavke.</t>
  </si>
  <si>
    <t>5.3.</t>
  </si>
  <si>
    <t>Nabava, dobava i ugradnja fitness sprave (ZRAČNA HODALICA). Spravu ugraditi na pripremljene temelje prema uputama proizvođača. Sav rad i spojni materijal su uračunati u cijenu stavke.</t>
  </si>
  <si>
    <t>5.2.</t>
  </si>
  <si>
    <t>Nabava, dobava i ugradnja fitness sprave (ELIPTIČNA HODALICA). Spravu ugraditi na pripremljene temelje prema uputama proizvođača. Sav rad i spojni materijal su uračunati u cijenu stavke.</t>
  </si>
  <si>
    <t>5.1.</t>
  </si>
  <si>
    <t>4. OPREMA IGRALIŠTA UKUPNO:</t>
  </si>
  <si>
    <t>4.6.</t>
  </si>
  <si>
    <t>kpl.</t>
  </si>
  <si>
    <t>Nabava i dobava seta samonosivih nosača sa školskom mrežu za odbojku. U stavku uključena 2 samonosiva nosača zajedno sa školskom mrežom za odbojku.</t>
  </si>
  <si>
    <t>4.5.</t>
  </si>
  <si>
    <t>Nabava, dobava i ugradnja koša sa mrežicom za košarku. Koš je visine 3,05 m. U stavku uključena kompletna montaža koša na pripremljene temelje do potpune gotovosti.</t>
  </si>
  <si>
    <t>4.4.</t>
  </si>
  <si>
    <t>4.3.</t>
  </si>
  <si>
    <t>Nabava, dobava i ugradnja čeličnih profila. U stavku uključen i sav materijal potreban za spajanje stupova sa betonskim temeljem (ploča, vijci, zavari i dr.) U stavku je uključeno i bojanje stupova u boju po želji investitora.</t>
  </si>
  <si>
    <t>4.2.</t>
  </si>
  <si>
    <t>Nabava, dobava i ugradnja betona C 30/37 u temeljne stope za ogradu, fitness sprave i košarkaške stupove. U stavku je uključena i njega betona. U cijenu uračunat sav potreban rad i materijal.</t>
  </si>
  <si>
    <t>4.1.</t>
  </si>
  <si>
    <t>3. KONSTRUKCIJA IGRALIŠTA UKUPNO:</t>
  </si>
  <si>
    <t>Iscrtavanje linija na standarne dimenzije odbojkaškog igrališta. 48 sati nakon iscrtavanja nisu dopuštene nikakve aktivnosti na igralištu. Obračun po m' iscrtane linije.</t>
  </si>
  <si>
    <t>3.7.</t>
  </si>
  <si>
    <t>Iscrtavanje linija na standarne dimenzije košarkaškog igrališta. 48 sati nakon iscrtavanja nisu dopuštene nikakve aktivnosti na igralištu. Obračun po m' iscrtane linije.</t>
  </si>
  <si>
    <t>3.6.</t>
  </si>
  <si>
    <t>Iscrtavanje linija na standarne dimenzije rukometnog igrališta. 48 sati nakon iscrtavanja nisu dopuštene nikakve aktivnosti na igralištu. Obračun po m' iscrtane linije.</t>
  </si>
  <si>
    <t>3.5.</t>
  </si>
  <si>
    <t>Strojna izrada donjeg nosivog sloja od zrnatog kamenog materijala veličine zrna od 31,5 mm do 64,00 mm bez veziva, u debljini prema projektu, završni sloj od 5,0 cm izvesti od kamenog materijala veličine 4,0 - 8,0 mm. Tražena vrijednost zbijenosti je 80,0 MPa. U cijenu je uključena dobava kamenih prirodnih ili drobljenih zrnatih materijala kakvoće i granulometrije prema zahtjevima projekta i OTU, utovar, prijevoz, i ugradba (strojno razastiranje, planiranje i zbijanje do traženog modula stišljivosti ili stupnja zbijenosti) na uređenu i preuzetu podlogu. Izravnavajući sloj debljine 5 cm.</t>
  </si>
  <si>
    <t>2. ZEMLJANI RADOVI UKPNO:</t>
  </si>
  <si>
    <t xml:space="preserve">Nabava, dovoz, razastiranje i planiranje zemlje (humusa) u sloju od 30 cm bez korova te drugih otpadaka,
(uračunat i višak radi slijeganja). Sloj humusa ugrađuje se na mjestu dijela terena koji je saniran te nije obuhvaćen površinom novog igrališta. Obračun prema stvarno dopremljenim količinama.   </t>
  </si>
  <si>
    <t>2.5.</t>
  </si>
  <si>
    <r>
      <t xml:space="preserve">Strojna izrada, planiranje u uređenje  </t>
    </r>
    <r>
      <rPr>
        <b/>
        <sz val="10"/>
        <color indexed="8"/>
        <rFont val="Calibri"/>
        <family val="2"/>
        <charset val="238"/>
        <scheme val="minor"/>
      </rPr>
      <t>posteljice od zemljanog materijala</t>
    </r>
    <r>
      <rPr>
        <sz val="10"/>
        <color indexed="8"/>
        <rFont val="Calibri"/>
        <family val="2"/>
        <charset val="238"/>
        <scheme val="minor"/>
      </rPr>
      <t>, završnog sloja usjeka ili nasipa, ujednačene nosivosti, s grubim i finim planiranjem, eventualnom sanacijom pojednih manjih površina slabijeg materijala i zbijanjem do traženog modula stišljivosti Ms=30 MN/m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>, uz potrebno vlaženje ili sušenje. Posteljicu izvesti u padu od 4 %.  U cijenu je uključen sav rad, materijal te prijevoz potrebi za potpuno dovršenje. Obračun po 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 xml:space="preserve"> isplanirane i zbijene posteljice. </t>
    </r>
  </si>
  <si>
    <r>
      <rPr>
        <b/>
        <sz val="10"/>
        <rFont val="Calibri"/>
        <family val="2"/>
        <charset val="238"/>
        <scheme val="minor"/>
      </rPr>
      <t>Iskopi</t>
    </r>
    <r>
      <rPr>
        <sz val="10"/>
        <rFont val="Calibri"/>
        <family val="2"/>
        <charset val="238"/>
        <scheme val="minor"/>
      </rPr>
      <t xml:space="preserve"> u tlu III kategorije (80% strojno, 20% ručno) </t>
    </r>
    <r>
      <rPr>
        <b/>
        <sz val="10"/>
        <rFont val="Calibri"/>
        <family val="2"/>
        <charset val="238"/>
        <scheme val="minor"/>
      </rPr>
      <t xml:space="preserve">za temelje ograde i fitness sprava, </t>
    </r>
    <r>
      <rPr>
        <sz val="10"/>
        <rFont val="Calibri"/>
        <family val="2"/>
        <charset val="238"/>
        <scheme val="minor"/>
      </rPr>
      <t xml:space="preserve">dimenzija 35x35x90 cm i </t>
    </r>
    <r>
      <rPr>
        <b/>
        <sz val="10"/>
        <rFont val="Calibri"/>
        <family val="2"/>
        <charset val="238"/>
        <scheme val="minor"/>
      </rPr>
      <t>temelja košarkaških stupova</t>
    </r>
    <r>
      <rPr>
        <sz val="10"/>
        <rFont val="Calibri"/>
        <family val="2"/>
        <charset val="238"/>
        <scheme val="minor"/>
      </rPr>
      <t xml:space="preserve"> sa odvozom na privremenu deponiju na udaljenosti do 10 km. U cijenu uračunat sav potreban rad i materijal te taksu za deponiju.</t>
    </r>
  </si>
  <si>
    <r>
      <t>Strojni iskop zemlje "C" kategorije za posteljicu igrališta prema kotama i detaljima danim projektom. Iskopani materijal utovara se na vozilo i odvozi na deponiju do 10 km. U cijenu uračunat sav potreban rad i materijal te taksu za deponiju. Obračun po m</t>
    </r>
    <r>
      <rPr>
        <sz val="10"/>
        <rFont val="Calibri"/>
        <family val="2"/>
        <charset val="238"/>
      </rPr>
      <t>³</t>
    </r>
    <r>
      <rPr>
        <sz val="10"/>
        <rFont val="Calibri"/>
        <family val="2"/>
        <charset val="238"/>
        <scheme val="minor"/>
      </rPr>
      <t xml:space="preserve"> u sraslom stanju. </t>
    </r>
  </si>
  <si>
    <r>
      <rPr>
        <b/>
        <sz val="10"/>
        <color indexed="8"/>
        <rFont val="Calibri"/>
        <family val="2"/>
        <charset val="238"/>
        <scheme val="minor"/>
      </rPr>
      <t xml:space="preserve">Iskop postojeće mješavine kamenog i zemljanog materijala za potrebu sanacije igrališta prosječne debljine 25 cm. </t>
    </r>
    <r>
      <rPr>
        <sz val="10"/>
        <color indexed="8"/>
        <rFont val="Calibri"/>
        <family val="2"/>
        <charset val="238"/>
        <scheme val="minor"/>
      </rPr>
      <t>Obračun po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>. Materijal se kopa isključivo strojno, ručno eventualno po potrebi, iskopani materijal utovara na vozilo i odvozi na deponiju do 10 km. Uključiti sav potreban rad i materijal te taksu za deponiju.</t>
    </r>
  </si>
  <si>
    <t>1. PRIPREMNI RADOVI UKPNO:</t>
  </si>
  <si>
    <r>
      <t>m</t>
    </r>
    <r>
      <rPr>
        <sz val="10"/>
        <rFont val="Calibri"/>
        <family val="2"/>
        <charset val="238"/>
      </rPr>
      <t>²</t>
    </r>
  </si>
  <si>
    <r>
      <t>Uklanjanje postojeće asfaltbetonske konstrukcije igrališta, pretpostavljene debljine sloja cca 8 cm, sa svim potrebnim rezanjima. Iskopani materijal potrebno je utovariti u vozilo i odvesti na deponiju.
Obračun se vrši po m</t>
    </r>
    <r>
      <rPr>
        <sz val="10"/>
        <color indexed="8"/>
        <rFont val="Calibri"/>
        <family val="2"/>
        <charset val="238"/>
      </rPr>
      <t>²</t>
    </r>
    <r>
      <rPr>
        <sz val="10"/>
        <color indexed="8"/>
        <rFont val="Calibri"/>
        <family val="2"/>
        <charset val="238"/>
        <scheme val="minor"/>
      </rPr>
      <t xml:space="preserve"> iskopanog i odvezenog asfalta, u cijenu uključiti i taksu za deponiju.</t>
    </r>
  </si>
  <si>
    <t>Geodetsko pračenje svih radova na izvedbi rukometnog igrališta, uključivo stacinoiranje svih točaka na terenu.</t>
  </si>
  <si>
    <t>Priprema gradilišta. Dovoz svih potrebnih strojeva na gradilište, postavljanje gradilišne ograde te sav ostali potreban rad kako bi se gradilište pripremilo za rad.</t>
  </si>
  <si>
    <t>LADIMIREVCI - ODRŽAVANJE I OPREMANJE ŠPORTSKOG IGRALIŠTA</t>
  </si>
  <si>
    <t>TROŠKOVNIK ANTUNOVAC</t>
  </si>
  <si>
    <t>TROŠKOVNIK LADIMIREVCI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</si>
</sst>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20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4" fontId="6" fillId="3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2" fontId="3" fillId="0" borderId="2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2" fontId="6" fillId="0" borderId="3" xfId="0" applyNumberFormat="1" applyFont="1" applyBorder="1" applyAlignment="1">
      <alignment wrapText="1"/>
    </xf>
    <xf numFmtId="2" fontId="3" fillId="0" borderId="3" xfId="0" applyNumberFormat="1" applyFont="1" applyBorder="1" applyAlignment="1">
      <alignment wrapText="1"/>
    </xf>
    <xf numFmtId="0" fontId="3" fillId="0" borderId="4" xfId="1" applyFont="1" applyBorder="1" applyAlignment="1">
      <alignment vertical="top" wrapText="1"/>
    </xf>
    <xf numFmtId="0" fontId="6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wrapText="1"/>
    </xf>
    <xf numFmtId="2" fontId="3" fillId="0" borderId="4" xfId="1" applyNumberFormat="1" applyFont="1" applyBorder="1" applyAlignment="1">
      <alignment wrapText="1"/>
    </xf>
    <xf numFmtId="4" fontId="3" fillId="0" borderId="4" xfId="1" applyNumberFormat="1" applyFont="1" applyBorder="1" applyAlignment="1">
      <alignment wrapText="1"/>
    </xf>
    <xf numFmtId="0" fontId="8" fillId="0" borderId="0" xfId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wrapText="1"/>
    </xf>
    <xf numFmtId="4" fontId="3" fillId="3" borderId="5" xfId="0" applyNumberFormat="1" applyFont="1" applyFill="1" applyBorder="1" applyAlignment="1">
      <alignment wrapText="1"/>
    </xf>
    <xf numFmtId="0" fontId="3" fillId="4" borderId="6" xfId="0" applyFont="1" applyFill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2" fontId="6" fillId="0" borderId="4" xfId="0" applyNumberFormat="1" applyFont="1" applyBorder="1" applyAlignment="1">
      <alignment wrapText="1"/>
    </xf>
    <xf numFmtId="4" fontId="6" fillId="0" borderId="4" xfId="0" applyNumberFormat="1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49" fontId="6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wrapText="1"/>
    </xf>
    <xf numFmtId="2" fontId="6" fillId="0" borderId="0" xfId="0" applyNumberFormat="1" applyFont="1" applyAlignment="1">
      <alignment horizontal="right" vertical="top" wrapText="1"/>
    </xf>
    <xf numFmtId="4" fontId="6" fillId="0" borderId="3" xfId="0" applyNumberFormat="1" applyFont="1" applyBorder="1" applyAlignment="1">
      <alignment wrapText="1"/>
    </xf>
    <xf numFmtId="2" fontId="6" fillId="0" borderId="7" xfId="0" applyNumberFormat="1" applyFont="1" applyBorder="1" applyAlignment="1">
      <alignment horizontal="right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0" fontId="6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" fontId="6" fillId="0" borderId="1" xfId="0" applyNumberFormat="1" applyFont="1" applyBorder="1" applyAlignment="1">
      <alignment vertical="top" wrapText="1"/>
    </xf>
    <xf numFmtId="2" fontId="6" fillId="0" borderId="5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wrapText="1"/>
    </xf>
    <xf numFmtId="4" fontId="3" fillId="2" borderId="1" xfId="0" applyNumberFormat="1" applyFont="1" applyFill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/>
    <xf numFmtId="2" fontId="6" fillId="0" borderId="4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6" xfId="0" applyFont="1" applyFill="1" applyBorder="1" applyAlignment="1">
      <alignment horizontal="right" vertical="top" wrapText="1"/>
    </xf>
    <xf numFmtId="0" fontId="4" fillId="3" borderId="8" xfId="0" applyFont="1" applyFill="1" applyBorder="1" applyAlignment="1">
      <alignment horizontal="right" vertical="top" wrapText="1"/>
    </xf>
    <xf numFmtId="0" fontId="4" fillId="3" borderId="10" xfId="0" applyFont="1" applyFill="1" applyBorder="1" applyAlignment="1">
      <alignment horizontal="right" vertical="top" wrapText="1"/>
    </xf>
    <xf numFmtId="0" fontId="4" fillId="3" borderId="9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/>
    <xf numFmtId="4" fontId="4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wrapText="1"/>
    </xf>
    <xf numFmtId="2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wrapText="1"/>
    </xf>
    <xf numFmtId="2" fontId="10" fillId="0" borderId="1" xfId="0" applyNumberFormat="1" applyFont="1" applyFill="1" applyBorder="1" applyAlignment="1">
      <alignment wrapText="1"/>
    </xf>
    <xf numFmtId="0" fontId="10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horizontal="right" vertical="top" wrapText="1"/>
    </xf>
    <xf numFmtId="0" fontId="4" fillId="0" borderId="8" xfId="0" applyNumberFormat="1" applyFont="1" applyFill="1" applyBorder="1" applyAlignment="1">
      <alignment horizontal="right" vertical="top" wrapText="1"/>
    </xf>
    <xf numFmtId="0" fontId="4" fillId="0" borderId="6" xfId="0" applyNumberFormat="1" applyFont="1" applyFill="1" applyBorder="1" applyAlignment="1">
      <alignment horizontal="right" vertical="top" wrapText="1"/>
    </xf>
    <xf numFmtId="0" fontId="4" fillId="3" borderId="9" xfId="0" applyNumberFormat="1" applyFont="1" applyFill="1" applyBorder="1" applyAlignment="1">
      <alignment horizontal="right" vertical="top" wrapText="1"/>
    </xf>
    <xf numFmtId="0" fontId="4" fillId="3" borderId="10" xfId="0" applyNumberFormat="1" applyFont="1" applyFill="1" applyBorder="1" applyAlignment="1">
      <alignment horizontal="right" vertical="top" wrapText="1"/>
    </xf>
    <xf numFmtId="0" fontId="4" fillId="3" borderId="8" xfId="0" applyNumberFormat="1" applyFont="1" applyFill="1" applyBorder="1" applyAlignment="1">
      <alignment horizontal="right" vertical="top" wrapText="1"/>
    </xf>
    <xf numFmtId="0" fontId="4" fillId="3" borderId="6" xfId="0" applyNumberFormat="1" applyFont="1" applyFill="1" applyBorder="1" applyAlignment="1">
      <alignment horizontal="right" vertical="top" wrapText="1"/>
    </xf>
    <xf numFmtId="0" fontId="3" fillId="3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wrapText="1"/>
    </xf>
    <xf numFmtId="2" fontId="6" fillId="0" borderId="7" xfId="0" applyNumberFormat="1" applyFont="1" applyFill="1" applyBorder="1" applyAlignment="1">
      <alignment horizontal="right" wrapText="1"/>
    </xf>
    <xf numFmtId="0" fontId="6" fillId="0" borderId="6" xfId="0" applyNumberFormat="1" applyFont="1" applyFill="1" applyBorder="1" applyAlignment="1">
      <alignment horizontal="right" vertical="top" wrapText="1"/>
    </xf>
    <xf numFmtId="4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right" vertical="center" wrapText="1"/>
    </xf>
    <xf numFmtId="0" fontId="3" fillId="0" borderId="4" xfId="0" applyNumberFormat="1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center" wrapText="1"/>
    </xf>
    <xf numFmtId="0" fontId="4" fillId="3" borderId="1" xfId="0" applyNumberFormat="1" applyFont="1" applyFill="1" applyBorder="1" applyAlignment="1">
      <alignment vertical="top" wrapText="1"/>
    </xf>
    <xf numFmtId="4" fontId="4" fillId="3" borderId="1" xfId="1" applyNumberFormat="1" applyFont="1" applyFill="1" applyBorder="1" applyAlignment="1">
      <alignment wrapText="1"/>
    </xf>
    <xf numFmtId="0" fontId="4" fillId="3" borderId="1" xfId="1" applyFont="1" applyFill="1" applyBorder="1" applyAlignment="1">
      <alignment horizontal="right" vertical="top" wrapText="1"/>
    </xf>
    <xf numFmtId="0" fontId="3" fillId="3" borderId="1" xfId="1" applyFont="1" applyFill="1" applyBorder="1" applyAlignment="1">
      <alignment vertical="top" wrapText="1"/>
    </xf>
    <xf numFmtId="4" fontId="3" fillId="0" borderId="1" xfId="1" applyNumberFormat="1" applyFont="1" applyBorder="1" applyAlignment="1">
      <alignment wrapText="1"/>
    </xf>
    <xf numFmtId="2" fontId="3" fillId="0" borderId="3" xfId="1" applyNumberFormat="1" applyFont="1" applyBorder="1" applyAlignment="1">
      <alignment wrapText="1"/>
    </xf>
    <xf numFmtId="2" fontId="6" fillId="0" borderId="3" xfId="1" applyNumberFormat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6" fillId="0" borderId="2" xfId="2" applyFont="1" applyBorder="1" applyAlignment="1">
      <alignment vertical="center" wrapText="1"/>
    </xf>
    <xf numFmtId="16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6" fillId="0" borderId="2" xfId="2" applyFont="1" applyBorder="1" applyAlignment="1">
      <alignment vertical="top" wrapText="1"/>
    </xf>
    <xf numFmtId="2" fontId="3" fillId="0" borderId="2" xfId="1" applyNumberFormat="1" applyFont="1" applyBorder="1" applyAlignment="1">
      <alignment wrapText="1"/>
    </xf>
    <xf numFmtId="2" fontId="6" fillId="0" borderId="2" xfId="1" applyNumberFormat="1" applyFont="1" applyBorder="1" applyAlignment="1">
      <alignment wrapText="1"/>
    </xf>
    <xf numFmtId="4" fontId="3" fillId="3" borderId="1" xfId="1" applyNumberFormat="1" applyFont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top" wrapText="1"/>
    </xf>
    <xf numFmtId="4" fontId="3" fillId="0" borderId="9" xfId="0" applyNumberFormat="1" applyFont="1" applyFill="1" applyBorder="1" applyAlignment="1">
      <alignment horizontal="right" wrapText="1"/>
    </xf>
    <xf numFmtId="2" fontId="6" fillId="0" borderId="4" xfId="0" applyNumberFormat="1" applyFont="1" applyFill="1" applyBorder="1" applyAlignment="1">
      <alignment wrapText="1"/>
    </xf>
    <xf numFmtId="0" fontId="3" fillId="0" borderId="6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vertical="top" wrapText="1"/>
    </xf>
    <xf numFmtId="4" fontId="3" fillId="0" borderId="2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wrapText="1"/>
    </xf>
    <xf numFmtId="16" fontId="6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right" vertical="top" wrapText="1"/>
    </xf>
    <xf numFmtId="2" fontId="6" fillId="0" borderId="1" xfId="0" applyNumberFormat="1" applyFont="1" applyFill="1" applyBorder="1" applyAlignment="1">
      <alignment horizontal="right" wrapText="1"/>
    </xf>
    <xf numFmtId="0" fontId="6" fillId="0" borderId="8" xfId="0" applyNumberFormat="1" applyFont="1" applyFill="1" applyBorder="1" applyAlignment="1">
      <alignment vertical="center" wrapText="1"/>
    </xf>
    <xf numFmtId="16" fontId="3" fillId="0" borderId="1" xfId="0" applyNumberFormat="1" applyFont="1" applyFill="1" applyBorder="1" applyAlignment="1">
      <alignment vertical="top" wrapText="1"/>
    </xf>
    <xf numFmtId="2" fontId="3" fillId="0" borderId="3" xfId="0" applyNumberFormat="1" applyFont="1" applyFill="1" applyBorder="1" applyAlignment="1">
      <alignment horizontal="right" wrapText="1"/>
    </xf>
    <xf numFmtId="0" fontId="6" fillId="0" borderId="3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6" fillId="0" borderId="6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3" fillId="4" borderId="6" xfId="0" applyNumberFormat="1" applyFont="1" applyFill="1" applyBorder="1" applyAlignment="1">
      <alignment vertical="top" wrapText="1"/>
    </xf>
    <xf numFmtId="0" fontId="3" fillId="3" borderId="5" xfId="0" applyNumberFormat="1" applyFont="1" applyFill="1" applyBorder="1" applyAlignment="1">
      <alignment horizontal="center" wrapText="1"/>
    </xf>
    <xf numFmtId="0" fontId="4" fillId="3" borderId="5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4" fillId="0" borderId="1" xfId="0" applyNumberFormat="1" applyFont="1" applyFill="1" applyBorder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wrapText="1"/>
    </xf>
    <xf numFmtId="2" fontId="6" fillId="0" borderId="3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>
      <alignment horizontal="center" wrapText="1"/>
    </xf>
    <xf numFmtId="4" fontId="3" fillId="0" borderId="7" xfId="0" applyNumberFormat="1" applyFont="1" applyFill="1" applyBorder="1" applyAlignment="1">
      <alignment wrapText="1"/>
    </xf>
    <xf numFmtId="2" fontId="3" fillId="0" borderId="4" xfId="0" applyNumberFormat="1" applyFont="1" applyFill="1" applyBorder="1" applyAlignment="1">
      <alignment wrapText="1"/>
    </xf>
    <xf numFmtId="0" fontId="6" fillId="0" borderId="0" xfId="0" applyFont="1" applyAlignment="1">
      <alignment vertical="top" wrapText="1"/>
    </xf>
    <xf numFmtId="2" fontId="3" fillId="0" borderId="5" xfId="0" applyNumberFormat="1" applyFont="1" applyFill="1" applyBorder="1" applyAlignment="1">
      <alignment wrapText="1"/>
    </xf>
    <xf numFmtId="0" fontId="3" fillId="0" borderId="5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4" fontId="3" fillId="0" borderId="7" xfId="0" applyNumberFormat="1" applyFont="1" applyFill="1" applyBorder="1" applyAlignment="1">
      <alignment horizontal="right" wrapText="1"/>
    </xf>
    <xf numFmtId="2" fontId="6" fillId="0" borderId="4" xfId="0" applyNumberFormat="1" applyFont="1" applyBorder="1" applyAlignment="1">
      <alignment horizontal="right" wrapText="1"/>
    </xf>
    <xf numFmtId="0" fontId="6" fillId="0" borderId="11" xfId="0" applyFont="1" applyBorder="1" applyAlignment="1">
      <alignment vertical="top" wrapText="1"/>
    </xf>
    <xf numFmtId="0" fontId="4" fillId="0" borderId="5" xfId="0" applyNumberFormat="1" applyFont="1" applyFill="1" applyBorder="1" applyAlignment="1">
      <alignment wrapText="1"/>
    </xf>
    <xf numFmtId="0" fontId="4" fillId="0" borderId="5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center" wrapText="1"/>
    </xf>
    <xf numFmtId="0" fontId="4" fillId="3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vertical="top" wrapText="1"/>
    </xf>
    <xf numFmtId="0" fontId="16" fillId="0" borderId="8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2" fillId="0" borderId="1" xfId="0" applyNumberFormat="1" applyFont="1" applyFill="1" applyBorder="1" applyAlignment="1">
      <alignment vertical="top" wrapText="1"/>
    </xf>
    <xf numFmtId="0" fontId="17" fillId="0" borderId="1" xfId="0" applyNumberFormat="1" applyFont="1" applyFill="1" applyBorder="1" applyAlignment="1">
      <alignment vertical="center" wrapText="1"/>
    </xf>
    <xf numFmtId="4" fontId="17" fillId="0" borderId="1" xfId="0" applyNumberFormat="1" applyFont="1" applyFill="1" applyBorder="1" applyAlignment="1">
      <alignment wrapText="1"/>
    </xf>
    <xf numFmtId="0" fontId="18" fillId="0" borderId="1" xfId="0" applyNumberFormat="1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vertical="top" wrapText="1"/>
    </xf>
    <xf numFmtId="0" fontId="15" fillId="0" borderId="1" xfId="0" applyNumberFormat="1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wrapText="1"/>
    </xf>
  </cellXfs>
  <cellStyles count="3">
    <cellStyle name="Normal 2" xfId="2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9"/>
  <sheetViews>
    <sheetView view="pageBreakPreview" topLeftCell="A19" zoomScaleNormal="100" zoomScaleSheetLayoutView="100" zoomScalePageLayoutView="95" workbookViewId="0">
      <selection activeCell="D6" sqref="D6"/>
    </sheetView>
  </sheetViews>
  <sheetFormatPr defaultRowHeight="12.75" x14ac:dyDescent="0.2"/>
  <cols>
    <col min="1" max="1" width="7.28515625" style="84" customWidth="1"/>
    <col min="2" max="2" width="38.7109375" style="85" customWidth="1"/>
    <col min="3" max="3" width="13.28515625" style="85" customWidth="1"/>
    <col min="4" max="4" width="13.140625" style="85" customWidth="1"/>
    <col min="5" max="5" width="11.5703125" style="85" customWidth="1"/>
    <col min="6" max="6" width="12.28515625" style="85" customWidth="1"/>
  </cols>
  <sheetData>
    <row r="1" spans="1:6" ht="15.75" x14ac:dyDescent="0.2">
      <c r="A1" s="88" t="s">
        <v>52</v>
      </c>
      <c r="B1" s="89"/>
      <c r="C1" s="89"/>
      <c r="D1" s="89"/>
      <c r="E1" s="89"/>
      <c r="F1" s="89"/>
    </row>
    <row r="2" spans="1:6" ht="15.75" x14ac:dyDescent="0.2">
      <c r="A2" s="90" t="s">
        <v>51</v>
      </c>
      <c r="B2" s="90"/>
      <c r="C2" s="90"/>
      <c r="D2" s="90"/>
      <c r="E2" s="90"/>
      <c r="F2" s="90"/>
    </row>
    <row r="3" spans="1:6" x14ac:dyDescent="0.2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2" customHeight="1" x14ac:dyDescent="0.2">
      <c r="A4" s="4" t="s">
        <v>6</v>
      </c>
      <c r="B4" s="5" t="s">
        <v>7</v>
      </c>
      <c r="C4" s="6"/>
      <c r="D4" s="7"/>
      <c r="E4" s="7"/>
      <c r="F4" s="8"/>
    </row>
    <row r="5" spans="1:6" ht="41.25" customHeight="1" x14ac:dyDescent="0.2">
      <c r="A5" s="9" t="s">
        <v>8</v>
      </c>
      <c r="B5" s="83" t="s">
        <v>43</v>
      </c>
      <c r="C5" s="11" t="s">
        <v>44</v>
      </c>
      <c r="D5" s="12">
        <v>1</v>
      </c>
      <c r="E5" s="12"/>
      <c r="F5" s="13">
        <f>SUM(D5*E5)</f>
        <v>0</v>
      </c>
    </row>
    <row r="6" spans="1:6" ht="96" customHeight="1" x14ac:dyDescent="0.2">
      <c r="A6" s="9" t="s">
        <v>11</v>
      </c>
      <c r="B6" s="10" t="s">
        <v>9</v>
      </c>
      <c r="C6" s="11" t="s">
        <v>10</v>
      </c>
      <c r="D6" s="12">
        <v>395.27</v>
      </c>
      <c r="E6" s="12"/>
      <c r="F6" s="13">
        <f>SUM(D6*E6)</f>
        <v>0</v>
      </c>
    </row>
    <row r="7" spans="1:6" ht="64.5" customHeight="1" x14ac:dyDescent="0.2">
      <c r="A7" s="9" t="s">
        <v>15</v>
      </c>
      <c r="B7" s="14" t="s">
        <v>12</v>
      </c>
      <c r="C7" s="15"/>
      <c r="D7" s="16"/>
      <c r="E7" s="17"/>
      <c r="F7" s="13"/>
    </row>
    <row r="8" spans="1:6" s="23" customFormat="1" ht="15" x14ac:dyDescent="0.2">
      <c r="A8" s="18"/>
      <c r="B8" s="19" t="s">
        <v>13</v>
      </c>
      <c r="C8" s="20" t="s">
        <v>10</v>
      </c>
      <c r="D8" s="21">
        <v>2.33</v>
      </c>
      <c r="E8" s="21"/>
      <c r="F8" s="22">
        <f t="shared" ref="F8:F9" si="0">D8*E8</f>
        <v>0</v>
      </c>
    </row>
    <row r="9" spans="1:6" s="23" customFormat="1" ht="15" x14ac:dyDescent="0.2">
      <c r="A9" s="18"/>
      <c r="B9" s="19" t="s">
        <v>14</v>
      </c>
      <c r="C9" s="20" t="s">
        <v>10</v>
      </c>
      <c r="D9" s="21">
        <v>0.67</v>
      </c>
      <c r="E9" s="21"/>
      <c r="F9" s="22">
        <f t="shared" si="0"/>
        <v>0</v>
      </c>
    </row>
    <row r="10" spans="1:6" ht="138" customHeight="1" x14ac:dyDescent="0.2">
      <c r="A10" s="9" t="s">
        <v>42</v>
      </c>
      <c r="B10" s="24" t="s">
        <v>16</v>
      </c>
      <c r="C10" s="25" t="s">
        <v>17</v>
      </c>
      <c r="D10" s="26">
        <v>1172</v>
      </c>
      <c r="E10" s="27"/>
      <c r="F10" s="28">
        <f t="shared" ref="F10" si="1">SUM(D10*E10)</f>
        <v>0</v>
      </c>
    </row>
    <row r="11" spans="1:6" x14ac:dyDescent="0.2">
      <c r="A11" s="29"/>
      <c r="B11" s="91" t="s">
        <v>55</v>
      </c>
      <c r="C11" s="91"/>
      <c r="D11" s="91"/>
      <c r="E11" s="91"/>
      <c r="F11" s="30">
        <f>SUM(F5:F10)</f>
        <v>0</v>
      </c>
    </row>
    <row r="12" spans="1:6" ht="8.25" customHeight="1" x14ac:dyDescent="0.2">
      <c r="A12" s="9"/>
      <c r="B12" s="31"/>
      <c r="C12" s="31"/>
      <c r="D12" s="31"/>
      <c r="E12" s="31"/>
      <c r="F12" s="32"/>
    </row>
    <row r="13" spans="1:6" x14ac:dyDescent="0.2">
      <c r="A13" s="33" t="s">
        <v>38</v>
      </c>
      <c r="B13" s="34" t="s">
        <v>19</v>
      </c>
      <c r="C13" s="35"/>
      <c r="D13" s="36"/>
      <c r="E13" s="36"/>
      <c r="F13" s="37"/>
    </row>
    <row r="14" spans="1:6" ht="70.5" customHeight="1" x14ac:dyDescent="0.2">
      <c r="A14" s="38" t="s">
        <v>46</v>
      </c>
      <c r="B14" s="39" t="s">
        <v>21</v>
      </c>
      <c r="C14" s="40" t="s">
        <v>17</v>
      </c>
      <c r="D14" s="41">
        <v>1172</v>
      </c>
      <c r="E14" s="41"/>
      <c r="F14" s="42">
        <f>SUM(D14*E14)</f>
        <v>0</v>
      </c>
    </row>
    <row r="15" spans="1:6" ht="180.75" customHeight="1" x14ac:dyDescent="0.2">
      <c r="A15" s="43" t="s">
        <v>47</v>
      </c>
      <c r="B15" s="44" t="s">
        <v>23</v>
      </c>
      <c r="C15" s="45"/>
      <c r="D15" s="45"/>
      <c r="E15" s="45"/>
      <c r="F15" s="42"/>
    </row>
    <row r="16" spans="1:6" ht="12.75" customHeight="1" x14ac:dyDescent="0.2">
      <c r="A16" s="43"/>
      <c r="B16" s="46" t="s">
        <v>24</v>
      </c>
      <c r="C16" s="47" t="s">
        <v>10</v>
      </c>
      <c r="D16" s="86">
        <v>305.72000000000003</v>
      </c>
      <c r="E16" s="48"/>
      <c r="F16" s="49">
        <f>D16*E16</f>
        <v>0</v>
      </c>
    </row>
    <row r="17" spans="1:6" ht="12.75" customHeight="1" x14ac:dyDescent="0.2">
      <c r="A17" s="43"/>
      <c r="B17" s="46" t="s">
        <v>25</v>
      </c>
      <c r="C17" s="47" t="s">
        <v>10</v>
      </c>
      <c r="D17" s="86">
        <v>61.13</v>
      </c>
      <c r="E17" s="50"/>
      <c r="F17" s="28">
        <f t="shared" ref="F17:F19" si="2">D17*E17</f>
        <v>0</v>
      </c>
    </row>
    <row r="18" spans="1:6" ht="89.25" x14ac:dyDescent="0.2">
      <c r="A18" s="9" t="s">
        <v>48</v>
      </c>
      <c r="B18" s="51" t="s">
        <v>45</v>
      </c>
      <c r="C18" s="52" t="s">
        <v>17</v>
      </c>
      <c r="D18" s="53">
        <v>985.6</v>
      </c>
      <c r="E18" s="54"/>
      <c r="F18" s="55">
        <f t="shared" si="2"/>
        <v>0</v>
      </c>
    </row>
    <row r="19" spans="1:6" ht="107.25" customHeight="1" x14ac:dyDescent="0.2">
      <c r="A19" s="9" t="s">
        <v>49</v>
      </c>
      <c r="B19" s="56" t="s">
        <v>28</v>
      </c>
      <c r="C19" s="57" t="s">
        <v>29</v>
      </c>
      <c r="D19" s="54">
        <v>146.08000000000001</v>
      </c>
      <c r="E19" s="54"/>
      <c r="F19" s="55">
        <f t="shared" si="2"/>
        <v>0</v>
      </c>
    </row>
    <row r="20" spans="1:6" x14ac:dyDescent="0.2">
      <c r="A20" s="29"/>
      <c r="B20" s="91" t="s">
        <v>54</v>
      </c>
      <c r="C20" s="91"/>
      <c r="D20" s="91"/>
      <c r="E20" s="91"/>
      <c r="F20" s="30">
        <f>SUM(F14:F19)</f>
        <v>0</v>
      </c>
    </row>
    <row r="21" spans="1:6" ht="8.25" customHeight="1" x14ac:dyDescent="0.2">
      <c r="A21" s="9"/>
      <c r="B21" s="9"/>
      <c r="C21" s="57"/>
      <c r="D21" s="26"/>
      <c r="E21" s="26"/>
      <c r="F21" s="13"/>
    </row>
    <row r="22" spans="1:6" ht="12.75" customHeight="1" x14ac:dyDescent="0.2">
      <c r="A22" s="33" t="s">
        <v>18</v>
      </c>
      <c r="B22" s="33" t="s">
        <v>31</v>
      </c>
      <c r="C22" s="58"/>
      <c r="D22" s="59"/>
      <c r="E22" s="59"/>
      <c r="F22" s="30"/>
    </row>
    <row r="23" spans="1:6" ht="12.75" customHeight="1" x14ac:dyDescent="0.2">
      <c r="A23" s="60"/>
      <c r="B23" s="60"/>
      <c r="C23" s="57"/>
      <c r="D23" s="26"/>
      <c r="E23" s="26"/>
      <c r="F23" s="32"/>
    </row>
    <row r="24" spans="1:6" ht="38.25" x14ac:dyDescent="0.2">
      <c r="A24" s="9" t="s">
        <v>20</v>
      </c>
      <c r="B24" s="14" t="s">
        <v>32</v>
      </c>
      <c r="C24" s="57" t="s">
        <v>10</v>
      </c>
      <c r="D24" s="27">
        <v>3.01</v>
      </c>
      <c r="E24" s="26"/>
      <c r="F24" s="13">
        <f>SUM(D24*E24)</f>
        <v>0</v>
      </c>
    </row>
    <row r="25" spans="1:6" ht="77.25" customHeight="1" x14ac:dyDescent="0.2">
      <c r="A25" s="9" t="s">
        <v>22</v>
      </c>
      <c r="B25" s="10" t="s">
        <v>33</v>
      </c>
      <c r="C25" s="25" t="s">
        <v>34</v>
      </c>
      <c r="D25" s="54">
        <v>962.5</v>
      </c>
      <c r="E25" s="54"/>
      <c r="F25" s="55">
        <f t="shared" ref="F25:F26" si="3">D25*E25</f>
        <v>0</v>
      </c>
    </row>
    <row r="26" spans="1:6" ht="52.5" customHeight="1" x14ac:dyDescent="0.2">
      <c r="A26" s="62" t="s">
        <v>26</v>
      </c>
      <c r="B26" s="14" t="s">
        <v>50</v>
      </c>
      <c r="C26" s="25" t="s">
        <v>35</v>
      </c>
      <c r="D26" s="63">
        <v>2</v>
      </c>
      <c r="E26" s="63"/>
      <c r="F26" s="64">
        <f t="shared" si="3"/>
        <v>0</v>
      </c>
    </row>
    <row r="27" spans="1:6" ht="53.25" customHeight="1" x14ac:dyDescent="0.2">
      <c r="A27" s="61" t="s">
        <v>27</v>
      </c>
      <c r="B27" s="14" t="s">
        <v>36</v>
      </c>
      <c r="C27" s="65" t="s">
        <v>30</v>
      </c>
      <c r="D27" s="41">
        <v>325</v>
      </c>
      <c r="E27" s="41"/>
      <c r="F27" s="66">
        <f>D27*E27</f>
        <v>0</v>
      </c>
    </row>
    <row r="28" spans="1:6" x14ac:dyDescent="0.2">
      <c r="A28" s="29"/>
      <c r="B28" s="92" t="s">
        <v>53</v>
      </c>
      <c r="C28" s="93"/>
      <c r="D28" s="94"/>
      <c r="E28" s="95"/>
      <c r="F28" s="30">
        <f>SUM(F24:F27)</f>
        <v>0</v>
      </c>
    </row>
    <row r="29" spans="1:6" x14ac:dyDescent="0.2">
      <c r="A29" s="9"/>
      <c r="B29" s="67"/>
      <c r="C29" s="68"/>
      <c r="D29" s="68"/>
      <c r="E29" s="69"/>
      <c r="F29" s="32"/>
    </row>
    <row r="30" spans="1:6" x14ac:dyDescent="0.2">
      <c r="A30" s="70"/>
      <c r="B30" s="71" t="s">
        <v>37</v>
      </c>
      <c r="C30" s="72"/>
      <c r="D30" s="73"/>
      <c r="E30" s="73"/>
      <c r="F30" s="74"/>
    </row>
    <row r="31" spans="1:6" x14ac:dyDescent="0.2">
      <c r="A31" s="75"/>
      <c r="B31" s="76"/>
      <c r="C31" s="77"/>
      <c r="D31" s="78"/>
      <c r="E31" s="78"/>
      <c r="F31" s="79"/>
    </row>
    <row r="32" spans="1:6" x14ac:dyDescent="0.2">
      <c r="A32" s="80" t="s">
        <v>6</v>
      </c>
      <c r="B32" s="81" t="s">
        <v>7</v>
      </c>
      <c r="C32" s="25"/>
      <c r="D32" s="27"/>
      <c r="E32" s="27"/>
      <c r="F32" s="82">
        <f>F11</f>
        <v>0</v>
      </c>
    </row>
    <row r="33" spans="1:6" x14ac:dyDescent="0.2">
      <c r="A33" s="80" t="s">
        <v>38</v>
      </c>
      <c r="B33" s="81" t="s">
        <v>19</v>
      </c>
      <c r="C33" s="25"/>
      <c r="D33" s="27"/>
      <c r="E33" s="27"/>
      <c r="F33" s="82">
        <f>F20</f>
        <v>0</v>
      </c>
    </row>
    <row r="34" spans="1:6" x14ac:dyDescent="0.2">
      <c r="A34" s="80" t="s">
        <v>18</v>
      </c>
      <c r="B34" s="80" t="s">
        <v>31</v>
      </c>
      <c r="C34" s="25"/>
      <c r="D34" s="27"/>
      <c r="E34" s="27"/>
      <c r="F34" s="82">
        <f>F28</f>
        <v>0</v>
      </c>
    </row>
    <row r="35" spans="1:6" x14ac:dyDescent="0.2">
      <c r="A35" s="96"/>
      <c r="B35" s="96"/>
      <c r="C35" s="96"/>
      <c r="D35" s="96"/>
      <c r="E35" s="96"/>
      <c r="F35" s="96"/>
    </row>
    <row r="36" spans="1:6" x14ac:dyDescent="0.2">
      <c r="A36" s="9"/>
      <c r="B36" s="83" t="s">
        <v>39</v>
      </c>
      <c r="C36" s="57"/>
      <c r="D36" s="26"/>
      <c r="E36" s="26"/>
      <c r="F36" s="32">
        <f>SUM(F32:F34)</f>
        <v>0</v>
      </c>
    </row>
    <row r="37" spans="1:6" x14ac:dyDescent="0.2">
      <c r="A37" s="9"/>
      <c r="B37" s="83" t="s">
        <v>40</v>
      </c>
      <c r="C37" s="57"/>
      <c r="D37" s="26"/>
      <c r="E37" s="26"/>
      <c r="F37" s="32">
        <f>0.25*F36</f>
        <v>0</v>
      </c>
    </row>
    <row r="38" spans="1:6" x14ac:dyDescent="0.2">
      <c r="A38" s="9"/>
      <c r="B38" s="87" t="s">
        <v>41</v>
      </c>
      <c r="C38" s="87"/>
      <c r="D38" s="87"/>
      <c r="E38" s="87"/>
      <c r="F38" s="32">
        <f>F36+F37</f>
        <v>0</v>
      </c>
    </row>
    <row r="39" spans="1:6" x14ac:dyDescent="0.2">
      <c r="A39" s="9"/>
      <c r="B39" s="83"/>
      <c r="C39" s="57"/>
      <c r="D39" s="26"/>
      <c r="E39" s="26"/>
      <c r="F39" s="32"/>
    </row>
  </sheetData>
  <mergeCells count="7">
    <mergeCell ref="B38:E38"/>
    <mergeCell ref="A1:F1"/>
    <mergeCell ref="A2:F2"/>
    <mergeCell ref="B11:E11"/>
    <mergeCell ref="B20:E20"/>
    <mergeCell ref="B28:E28"/>
    <mergeCell ref="A35:F35"/>
  </mergeCells>
  <pageMargins left="0.70866141732283472" right="0.39370078740157483" top="0.90686274509803921" bottom="0.39370078740157483" header="0.31496062992125984" footer="0.31496062992125984"/>
  <pageSetup paperSize="9" scale="96" fitToHeight="0" orientation="portrait" r:id="rId1"/>
  <headerFooter>
    <oddHeader xml:space="preserve">&amp;Ldimidium  projekt d.o.o.  za projektiranje i nadzor
B.RADIĆA 33, 32245 NIJEMCI
OIB 88594014985
</oddHeader>
    <oddFooter>&amp;R&amp;P</oddFooter>
  </headerFooter>
  <rowBreaks count="2" manualBreakCount="2">
    <brk id="12" max="5" man="1"/>
    <brk id="2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view="pageBreakPreview" topLeftCell="A60" zoomScale="115" zoomScaleNormal="115" zoomScaleSheetLayoutView="115" zoomScalePageLayoutView="95" workbookViewId="0">
      <selection activeCell="B70" sqref="B70"/>
    </sheetView>
  </sheetViews>
  <sheetFormatPr defaultRowHeight="12.75" x14ac:dyDescent="0.2"/>
  <cols>
    <col min="1" max="1" width="7.28515625" style="84" customWidth="1"/>
    <col min="2" max="2" width="32" style="85" customWidth="1"/>
    <col min="3" max="3" width="13.28515625" style="98" customWidth="1"/>
    <col min="4" max="4" width="13.140625" style="98" customWidth="1"/>
    <col min="5" max="5" width="11.5703125" style="98" customWidth="1"/>
    <col min="6" max="6" width="12.28515625" style="98" customWidth="1"/>
    <col min="7" max="16384" width="9.140625" style="97"/>
  </cols>
  <sheetData>
    <row r="1" spans="1:6" ht="15.75" x14ac:dyDescent="0.2">
      <c r="A1" s="207" t="s">
        <v>139</v>
      </c>
      <c r="B1" s="206"/>
      <c r="C1" s="206"/>
      <c r="D1" s="206"/>
      <c r="E1" s="206"/>
      <c r="F1" s="206"/>
    </row>
    <row r="2" spans="1:6" ht="15.75" x14ac:dyDescent="0.2">
      <c r="A2" s="205" t="s">
        <v>51</v>
      </c>
      <c r="B2" s="205"/>
      <c r="C2" s="205"/>
      <c r="D2" s="205"/>
      <c r="E2" s="205"/>
      <c r="F2" s="205"/>
    </row>
    <row r="3" spans="1:6" x14ac:dyDescent="0.2">
      <c r="A3" s="204" t="s">
        <v>0</v>
      </c>
      <c r="B3" s="203" t="s">
        <v>1</v>
      </c>
      <c r="C3" s="202" t="s">
        <v>2</v>
      </c>
      <c r="D3" s="202" t="s">
        <v>3</v>
      </c>
      <c r="E3" s="202" t="s">
        <v>4</v>
      </c>
      <c r="F3" s="202" t="s">
        <v>5</v>
      </c>
    </row>
    <row r="4" spans="1:6" ht="12" customHeight="1" x14ac:dyDescent="0.2">
      <c r="A4" s="140" t="s">
        <v>6</v>
      </c>
      <c r="B4" s="201" t="s">
        <v>61</v>
      </c>
      <c r="C4" s="200"/>
      <c r="D4" s="199"/>
      <c r="E4" s="199"/>
      <c r="F4" s="198"/>
    </row>
    <row r="5" spans="1:6" s="180" customFormat="1" ht="12" customHeight="1" x14ac:dyDescent="0.2">
      <c r="A5" s="166"/>
      <c r="B5" s="102"/>
      <c r="C5" s="197"/>
      <c r="D5" s="196"/>
      <c r="E5" s="196"/>
      <c r="F5" s="137"/>
    </row>
    <row r="6" spans="1:6" s="180" customFormat="1" ht="63.75" x14ac:dyDescent="0.2">
      <c r="A6" s="103" t="s">
        <v>8</v>
      </c>
      <c r="B6" s="195" t="s">
        <v>138</v>
      </c>
      <c r="C6" s="40" t="s">
        <v>44</v>
      </c>
      <c r="D6" s="194">
        <v>1</v>
      </c>
      <c r="E6" s="194"/>
      <c r="F6" s="193">
        <f>D6*E6</f>
        <v>0</v>
      </c>
    </row>
    <row r="7" spans="1:6" s="180" customFormat="1" ht="42" customHeight="1" x14ac:dyDescent="0.2">
      <c r="A7" s="103" t="s">
        <v>11</v>
      </c>
      <c r="B7" s="129" t="s">
        <v>137</v>
      </c>
      <c r="C7" s="40" t="s">
        <v>44</v>
      </c>
      <c r="D7" s="194">
        <v>1</v>
      </c>
      <c r="E7" s="194"/>
      <c r="F7" s="193">
        <f>D7*E7</f>
        <v>0</v>
      </c>
    </row>
    <row r="8" spans="1:6" s="180" customFormat="1" ht="117" customHeight="1" x14ac:dyDescent="0.2">
      <c r="A8" s="103" t="s">
        <v>15</v>
      </c>
      <c r="B8" s="129" t="s">
        <v>136</v>
      </c>
      <c r="C8" s="40" t="s">
        <v>135</v>
      </c>
      <c r="D8" s="194">
        <v>1100</v>
      </c>
      <c r="E8" s="194"/>
      <c r="F8" s="193">
        <f>D8*E8</f>
        <v>0</v>
      </c>
    </row>
    <row r="9" spans="1:6" s="180" customFormat="1" x14ac:dyDescent="0.2">
      <c r="A9" s="126"/>
      <c r="B9" s="167" t="s">
        <v>134</v>
      </c>
      <c r="C9" s="167"/>
      <c r="D9" s="167"/>
      <c r="E9" s="167"/>
      <c r="F9" s="30">
        <f>SUM(F6:F8)</f>
        <v>0</v>
      </c>
    </row>
    <row r="10" spans="1:6" s="180" customFormat="1" ht="12" customHeight="1" x14ac:dyDescent="0.2">
      <c r="A10" s="166"/>
      <c r="B10" s="102"/>
      <c r="C10" s="192"/>
      <c r="D10" s="191"/>
      <c r="E10" s="191"/>
      <c r="F10" s="137"/>
    </row>
    <row r="11" spans="1:6" s="180" customFormat="1" ht="12" customHeight="1" x14ac:dyDescent="0.2">
      <c r="A11" s="166" t="s">
        <v>38</v>
      </c>
      <c r="B11" s="102" t="s">
        <v>7</v>
      </c>
      <c r="C11" s="192"/>
      <c r="D11" s="191"/>
      <c r="E11" s="191"/>
      <c r="F11" s="137"/>
    </row>
    <row r="12" spans="1:6" ht="120.75" customHeight="1" x14ac:dyDescent="0.2">
      <c r="A12" s="103" t="s">
        <v>46</v>
      </c>
      <c r="B12" s="129" t="s">
        <v>133</v>
      </c>
      <c r="C12" s="190" t="s">
        <v>10</v>
      </c>
      <c r="D12" s="189">
        <v>255</v>
      </c>
      <c r="E12" s="189"/>
      <c r="F12" s="137">
        <f>SUM(D12*E12)</f>
        <v>0</v>
      </c>
    </row>
    <row r="13" spans="1:6" ht="108.75" customHeight="1" x14ac:dyDescent="0.2">
      <c r="A13" s="103" t="s">
        <v>47</v>
      </c>
      <c r="B13" s="188" t="s">
        <v>132</v>
      </c>
      <c r="C13" s="136" t="s">
        <v>10</v>
      </c>
      <c r="D13" s="187">
        <v>38.94</v>
      </c>
      <c r="E13" s="187"/>
      <c r="F13" s="186">
        <f>SUM(D13*E13)</f>
        <v>0</v>
      </c>
    </row>
    <row r="14" spans="1:6" ht="93.75" customHeight="1" x14ac:dyDescent="0.2">
      <c r="A14" s="103" t="s">
        <v>48</v>
      </c>
      <c r="B14" s="14" t="s">
        <v>131</v>
      </c>
      <c r="C14" s="185" t="s">
        <v>10</v>
      </c>
      <c r="D14" s="184">
        <v>6.9</v>
      </c>
      <c r="E14" s="183"/>
      <c r="F14" s="137">
        <f>SUM(D14*E14)</f>
        <v>0</v>
      </c>
    </row>
    <row r="15" spans="1:6" ht="175.5" customHeight="1" x14ac:dyDescent="0.2">
      <c r="A15" s="103" t="s">
        <v>49</v>
      </c>
      <c r="B15" s="182" t="s">
        <v>130</v>
      </c>
      <c r="C15" s="108" t="s">
        <v>17</v>
      </c>
      <c r="D15" s="100">
        <v>1015</v>
      </c>
      <c r="E15" s="107"/>
      <c r="F15" s="130">
        <f>SUM(D15*E15)</f>
        <v>0</v>
      </c>
    </row>
    <row r="16" spans="1:6" ht="118.5" customHeight="1" x14ac:dyDescent="0.2">
      <c r="A16" s="103" t="s">
        <v>129</v>
      </c>
      <c r="B16" s="182" t="s">
        <v>128</v>
      </c>
      <c r="C16" s="108" t="s">
        <v>17</v>
      </c>
      <c r="D16" s="100">
        <v>155.75</v>
      </c>
      <c r="E16" s="107"/>
      <c r="F16" s="130">
        <f>SUM(D16*E16)</f>
        <v>0</v>
      </c>
    </row>
    <row r="17" spans="1:6" x14ac:dyDescent="0.2">
      <c r="A17" s="126"/>
      <c r="B17" s="167" t="s">
        <v>127</v>
      </c>
      <c r="C17" s="167"/>
      <c r="D17" s="167"/>
      <c r="E17" s="167"/>
      <c r="F17" s="30">
        <f>SUM(F12:F16)</f>
        <v>0</v>
      </c>
    </row>
    <row r="18" spans="1:6" s="180" customFormat="1" x14ac:dyDescent="0.2">
      <c r="A18" s="103"/>
      <c r="B18" s="181"/>
      <c r="C18" s="181"/>
      <c r="D18" s="181"/>
      <c r="E18" s="181"/>
      <c r="F18" s="99"/>
    </row>
    <row r="19" spans="1:6" x14ac:dyDescent="0.2">
      <c r="A19" s="140" t="s">
        <v>18</v>
      </c>
      <c r="B19" s="179" t="s">
        <v>19</v>
      </c>
      <c r="C19" s="178"/>
      <c r="D19" s="36"/>
      <c r="E19" s="36"/>
      <c r="F19" s="37"/>
    </row>
    <row r="20" spans="1:6" ht="78.75" x14ac:dyDescent="0.2">
      <c r="A20" s="177" t="s">
        <v>20</v>
      </c>
      <c r="B20" s="176" t="s">
        <v>21</v>
      </c>
      <c r="C20" s="134" t="s">
        <v>17</v>
      </c>
      <c r="D20" s="160">
        <f>D15</f>
        <v>1015</v>
      </c>
      <c r="E20" s="160"/>
      <c r="F20" s="173">
        <f>SUM(D20*E20)</f>
        <v>0</v>
      </c>
    </row>
    <row r="21" spans="1:6" ht="208.5" customHeight="1" x14ac:dyDescent="0.2">
      <c r="A21" s="175" t="s">
        <v>22</v>
      </c>
      <c r="B21" s="174" t="s">
        <v>126</v>
      </c>
      <c r="C21" s="45"/>
      <c r="D21" s="45"/>
      <c r="E21" s="45"/>
      <c r="F21" s="173"/>
    </row>
    <row r="22" spans="1:6" ht="12.75" customHeight="1" x14ac:dyDescent="0.2">
      <c r="A22" s="135" t="s">
        <v>77</v>
      </c>
      <c r="B22" s="46" t="s">
        <v>24</v>
      </c>
      <c r="C22" s="136" t="s">
        <v>10</v>
      </c>
      <c r="D22" s="86">
        <v>254.76</v>
      </c>
      <c r="E22" s="48"/>
      <c r="F22" s="133">
        <f>D22*E22</f>
        <v>0</v>
      </c>
    </row>
    <row r="23" spans="1:6" ht="12.75" customHeight="1" x14ac:dyDescent="0.2">
      <c r="A23" s="132" t="s">
        <v>75</v>
      </c>
      <c r="B23" s="46" t="s">
        <v>25</v>
      </c>
      <c r="C23" s="136" t="s">
        <v>10</v>
      </c>
      <c r="D23" s="86">
        <v>50.95</v>
      </c>
      <c r="E23" s="131"/>
      <c r="F23" s="130">
        <f>D23*E23</f>
        <v>0</v>
      </c>
    </row>
    <row r="24" spans="1:6" ht="107.25" customHeight="1" x14ac:dyDescent="0.2">
      <c r="A24" s="103" t="s">
        <v>26</v>
      </c>
      <c r="B24" s="172" t="s">
        <v>45</v>
      </c>
      <c r="C24" s="108" t="s">
        <v>17</v>
      </c>
      <c r="D24" s="171">
        <v>985.6</v>
      </c>
      <c r="E24" s="128"/>
      <c r="F24" s="127">
        <f>D24*E24</f>
        <v>0</v>
      </c>
    </row>
    <row r="25" spans="1:6" ht="137.25" customHeight="1" x14ac:dyDescent="0.2">
      <c r="A25" s="103" t="s">
        <v>27</v>
      </c>
      <c r="B25" s="169" t="s">
        <v>28</v>
      </c>
      <c r="C25" s="101" t="s">
        <v>29</v>
      </c>
      <c r="D25" s="128">
        <v>132.80000000000001</v>
      </c>
      <c r="E25" s="128"/>
      <c r="F25" s="127">
        <f>D25*E25</f>
        <v>0</v>
      </c>
    </row>
    <row r="26" spans="1:6" ht="63.75" x14ac:dyDescent="0.2">
      <c r="A26" s="103" t="s">
        <v>125</v>
      </c>
      <c r="B26" s="169" t="s">
        <v>124</v>
      </c>
      <c r="C26" s="108" t="s">
        <v>29</v>
      </c>
      <c r="D26" s="128">
        <v>242.5</v>
      </c>
      <c r="E26" s="168"/>
      <c r="F26" s="127">
        <f>D26*E26</f>
        <v>0</v>
      </c>
    </row>
    <row r="27" spans="1:6" ht="63.75" x14ac:dyDescent="0.2">
      <c r="A27" s="170" t="s">
        <v>123</v>
      </c>
      <c r="B27" s="169" t="s">
        <v>122</v>
      </c>
      <c r="C27" s="108" t="s">
        <v>29</v>
      </c>
      <c r="D27" s="128">
        <v>170</v>
      </c>
      <c r="E27" s="168"/>
      <c r="F27" s="127">
        <f>D27*E27</f>
        <v>0</v>
      </c>
    </row>
    <row r="28" spans="1:6" ht="66.75" customHeight="1" x14ac:dyDescent="0.2">
      <c r="A28" s="170" t="s">
        <v>121</v>
      </c>
      <c r="B28" s="169" t="s">
        <v>120</v>
      </c>
      <c r="C28" s="108" t="s">
        <v>29</v>
      </c>
      <c r="D28" s="128">
        <v>60</v>
      </c>
      <c r="E28" s="168"/>
      <c r="F28" s="127">
        <f>D28*E28</f>
        <v>0</v>
      </c>
    </row>
    <row r="29" spans="1:6" x14ac:dyDescent="0.2">
      <c r="A29" s="126"/>
      <c r="B29" s="167" t="s">
        <v>119</v>
      </c>
      <c r="C29" s="167"/>
      <c r="D29" s="167"/>
      <c r="E29" s="167"/>
      <c r="F29" s="30">
        <f>SUM(F20:F28)</f>
        <v>0</v>
      </c>
    </row>
    <row r="30" spans="1:6" ht="12.75" customHeight="1" x14ac:dyDescent="0.2">
      <c r="A30" s="103"/>
      <c r="B30" s="103"/>
      <c r="C30" s="101"/>
      <c r="D30" s="100"/>
      <c r="E30" s="100"/>
      <c r="F30" s="137"/>
    </row>
    <row r="31" spans="1:6" ht="12.75" customHeight="1" x14ac:dyDescent="0.2">
      <c r="A31" s="140" t="s">
        <v>60</v>
      </c>
      <c r="B31" s="140" t="s">
        <v>31</v>
      </c>
      <c r="C31" s="139"/>
      <c r="D31" s="59"/>
      <c r="E31" s="59"/>
      <c r="F31" s="30"/>
    </row>
    <row r="32" spans="1:6" ht="12.75" customHeight="1" x14ac:dyDescent="0.2">
      <c r="A32" s="166"/>
      <c r="B32" s="166"/>
      <c r="C32" s="101"/>
      <c r="D32" s="100"/>
      <c r="E32" s="100"/>
      <c r="F32" s="99"/>
    </row>
    <row r="33" spans="1:6" ht="76.5" x14ac:dyDescent="0.2">
      <c r="A33" s="103" t="s">
        <v>118</v>
      </c>
      <c r="B33" s="14" t="s">
        <v>117</v>
      </c>
      <c r="C33" s="101" t="s">
        <v>10</v>
      </c>
      <c r="D33" s="107">
        <f>D14</f>
        <v>6.9</v>
      </c>
      <c r="E33" s="100"/>
      <c r="F33" s="137">
        <f>SUM(D33*E33)</f>
        <v>0</v>
      </c>
    </row>
    <row r="34" spans="1:6" ht="88.5" customHeight="1" x14ac:dyDescent="0.2">
      <c r="A34" s="103" t="s">
        <v>116</v>
      </c>
      <c r="B34" s="129" t="s">
        <v>115</v>
      </c>
      <c r="C34" s="108" t="s">
        <v>34</v>
      </c>
      <c r="D34" s="128">
        <v>770</v>
      </c>
      <c r="E34" s="128"/>
      <c r="F34" s="127">
        <f>D34*E34</f>
        <v>0</v>
      </c>
    </row>
    <row r="35" spans="1:6" ht="54" customHeight="1" x14ac:dyDescent="0.2">
      <c r="A35" s="165" t="s">
        <v>114</v>
      </c>
      <c r="B35" s="162" t="s">
        <v>50</v>
      </c>
      <c r="C35" s="108" t="s">
        <v>35</v>
      </c>
      <c r="D35" s="164">
        <v>2</v>
      </c>
      <c r="E35" s="164"/>
      <c r="F35" s="163">
        <f>D35*E35</f>
        <v>0</v>
      </c>
    </row>
    <row r="36" spans="1:6" ht="66" customHeight="1" x14ac:dyDescent="0.2">
      <c r="A36" s="165" t="s">
        <v>113</v>
      </c>
      <c r="B36" s="162" t="s">
        <v>112</v>
      </c>
      <c r="C36" s="108" t="s">
        <v>35</v>
      </c>
      <c r="D36" s="164">
        <v>2</v>
      </c>
      <c r="E36" s="164"/>
      <c r="F36" s="163">
        <f>D36*E36</f>
        <v>0</v>
      </c>
    </row>
    <row r="37" spans="1:6" ht="63.75" x14ac:dyDescent="0.2">
      <c r="A37" s="165" t="s">
        <v>111</v>
      </c>
      <c r="B37" s="162" t="s">
        <v>110</v>
      </c>
      <c r="C37" s="108" t="s">
        <v>109</v>
      </c>
      <c r="D37" s="164">
        <v>1</v>
      </c>
      <c r="E37" s="164"/>
      <c r="F37" s="163">
        <f>D37*E37</f>
        <v>0</v>
      </c>
    </row>
    <row r="38" spans="1:6" ht="63.75" x14ac:dyDescent="0.2">
      <c r="A38" s="162" t="s">
        <v>108</v>
      </c>
      <c r="B38" s="162" t="s">
        <v>36</v>
      </c>
      <c r="C38" s="161" t="s">
        <v>30</v>
      </c>
      <c r="D38" s="160">
        <v>260</v>
      </c>
      <c r="E38" s="160"/>
      <c r="F38" s="159">
        <f>D38*E38</f>
        <v>0</v>
      </c>
    </row>
    <row r="39" spans="1:6" x14ac:dyDescent="0.2">
      <c r="A39" s="126"/>
      <c r="B39" s="125" t="s">
        <v>107</v>
      </c>
      <c r="C39" s="124"/>
      <c r="D39" s="123"/>
      <c r="E39" s="122"/>
      <c r="F39" s="30">
        <f>SUM(F33:F38)</f>
        <v>0</v>
      </c>
    </row>
    <row r="40" spans="1:6" x14ac:dyDescent="0.2">
      <c r="A40" s="103"/>
      <c r="B40" s="103"/>
      <c r="C40" s="101"/>
      <c r="D40" s="100"/>
      <c r="E40" s="100"/>
      <c r="F40" s="137"/>
    </row>
    <row r="41" spans="1:6" x14ac:dyDescent="0.2">
      <c r="A41" s="158" t="s">
        <v>59</v>
      </c>
      <c r="B41" s="157" t="s">
        <v>58</v>
      </c>
      <c r="C41" s="156"/>
      <c r="D41" s="155"/>
      <c r="E41" s="155"/>
      <c r="F41" s="154"/>
    </row>
    <row r="42" spans="1:6" ht="76.5" x14ac:dyDescent="0.2">
      <c r="A42" s="150" t="s">
        <v>106</v>
      </c>
      <c r="B42" s="148" t="s">
        <v>105</v>
      </c>
      <c r="C42" s="147" t="s">
        <v>35</v>
      </c>
      <c r="D42" s="153">
        <v>1</v>
      </c>
      <c r="E42" s="152"/>
      <c r="F42" s="144">
        <f>SUM(D42*E42)</f>
        <v>0</v>
      </c>
    </row>
    <row r="43" spans="1:6" ht="76.5" x14ac:dyDescent="0.2">
      <c r="A43" s="150" t="s">
        <v>104</v>
      </c>
      <c r="B43" s="148" t="s">
        <v>103</v>
      </c>
      <c r="C43" s="147" t="s">
        <v>35</v>
      </c>
      <c r="D43" s="146">
        <v>1</v>
      </c>
      <c r="E43" s="145"/>
      <c r="F43" s="144">
        <f>SUM(D43*E43)</f>
        <v>0</v>
      </c>
    </row>
    <row r="44" spans="1:6" ht="76.5" x14ac:dyDescent="0.2">
      <c r="A44" s="150" t="s">
        <v>102</v>
      </c>
      <c r="B44" s="151" t="s">
        <v>101</v>
      </c>
      <c r="C44" s="147" t="s">
        <v>35</v>
      </c>
      <c r="D44" s="146">
        <v>1</v>
      </c>
      <c r="E44" s="145"/>
      <c r="F44" s="144">
        <f>SUM(D44*E44)</f>
        <v>0</v>
      </c>
    </row>
    <row r="45" spans="1:6" ht="76.5" x14ac:dyDescent="0.2">
      <c r="A45" s="150" t="s">
        <v>100</v>
      </c>
      <c r="B45" s="148" t="s">
        <v>99</v>
      </c>
      <c r="C45" s="147" t="s">
        <v>35</v>
      </c>
      <c r="D45" s="146">
        <v>1</v>
      </c>
      <c r="E45" s="145"/>
      <c r="F45" s="144">
        <f>SUM(D45*E45)</f>
        <v>0</v>
      </c>
    </row>
    <row r="46" spans="1:6" ht="76.5" x14ac:dyDescent="0.2">
      <c r="A46" s="150" t="s">
        <v>98</v>
      </c>
      <c r="B46" s="151" t="s">
        <v>97</v>
      </c>
      <c r="C46" s="147" t="s">
        <v>35</v>
      </c>
      <c r="D46" s="146">
        <v>1</v>
      </c>
      <c r="E46" s="145"/>
      <c r="F46" s="144">
        <f>SUM(D46*E46)</f>
        <v>0</v>
      </c>
    </row>
    <row r="47" spans="1:6" ht="76.5" x14ac:dyDescent="0.2">
      <c r="A47" s="149" t="s">
        <v>96</v>
      </c>
      <c r="B47" s="148" t="s">
        <v>95</v>
      </c>
      <c r="C47" s="147" t="s">
        <v>35</v>
      </c>
      <c r="D47" s="146">
        <v>1</v>
      </c>
      <c r="E47" s="145"/>
      <c r="F47" s="144">
        <f>SUM(D47*E47)</f>
        <v>0</v>
      </c>
    </row>
    <row r="48" spans="1:6" ht="76.5" x14ac:dyDescent="0.2">
      <c r="A48" s="150" t="s">
        <v>94</v>
      </c>
      <c r="B48" s="148" t="s">
        <v>93</v>
      </c>
      <c r="C48" s="147" t="s">
        <v>35</v>
      </c>
      <c r="D48" s="146">
        <v>1</v>
      </c>
      <c r="E48" s="145"/>
      <c r="F48" s="144">
        <f>SUM(D48*E48)</f>
        <v>0</v>
      </c>
    </row>
    <row r="49" spans="1:6" ht="63.75" x14ac:dyDescent="0.2">
      <c r="A49" s="149" t="s">
        <v>92</v>
      </c>
      <c r="B49" s="148" t="s">
        <v>91</v>
      </c>
      <c r="C49" s="147" t="s">
        <v>35</v>
      </c>
      <c r="D49" s="146">
        <v>1</v>
      </c>
      <c r="E49" s="145"/>
      <c r="F49" s="144">
        <f>SUM(D49*E49)</f>
        <v>0</v>
      </c>
    </row>
    <row r="50" spans="1:6" x14ac:dyDescent="0.2">
      <c r="A50" s="143"/>
      <c r="B50" s="142" t="s">
        <v>90</v>
      </c>
      <c r="C50" s="142"/>
      <c r="D50" s="142"/>
      <c r="E50" s="142"/>
      <c r="F50" s="141">
        <f>SUM(F42:F49)</f>
        <v>0</v>
      </c>
    </row>
    <row r="51" spans="1:6" x14ac:dyDescent="0.2">
      <c r="A51" s="103"/>
      <c r="B51" s="103"/>
      <c r="C51" s="101"/>
      <c r="D51" s="100"/>
      <c r="E51" s="100"/>
      <c r="F51" s="137"/>
    </row>
    <row r="52" spans="1:6" x14ac:dyDescent="0.2">
      <c r="A52" s="140" t="s">
        <v>57</v>
      </c>
      <c r="B52" s="140" t="s">
        <v>56</v>
      </c>
      <c r="C52" s="139"/>
      <c r="D52" s="59"/>
      <c r="E52" s="59"/>
      <c r="F52" s="30"/>
    </row>
    <row r="53" spans="1:6" ht="65.25" customHeight="1" x14ac:dyDescent="0.2">
      <c r="A53" s="103" t="s">
        <v>89</v>
      </c>
      <c r="B53" s="138" t="s">
        <v>88</v>
      </c>
      <c r="C53" s="101" t="s">
        <v>10</v>
      </c>
      <c r="D53" s="107">
        <v>60</v>
      </c>
      <c r="E53" s="100"/>
      <c r="F53" s="137">
        <f>SUM(D53*E53)</f>
        <v>0</v>
      </c>
    </row>
    <row r="54" spans="1:6" ht="51" x14ac:dyDescent="0.2">
      <c r="A54" s="103" t="s">
        <v>87</v>
      </c>
      <c r="B54" s="129" t="s">
        <v>86</v>
      </c>
      <c r="C54" s="101" t="s">
        <v>10</v>
      </c>
      <c r="D54" s="128">
        <v>30</v>
      </c>
      <c r="E54" s="128"/>
      <c r="F54" s="127">
        <f>D54*E54</f>
        <v>0</v>
      </c>
    </row>
    <row r="55" spans="1:6" ht="38.25" x14ac:dyDescent="0.2">
      <c r="A55" s="103" t="s">
        <v>85</v>
      </c>
      <c r="B55" s="129" t="s">
        <v>84</v>
      </c>
      <c r="C55" s="101" t="s">
        <v>10</v>
      </c>
      <c r="D55" s="128">
        <v>9</v>
      </c>
      <c r="E55" s="128"/>
      <c r="F55" s="127">
        <f>D55*E55</f>
        <v>0</v>
      </c>
    </row>
    <row r="56" spans="1:6" ht="76.5" x14ac:dyDescent="0.2">
      <c r="A56" s="103" t="s">
        <v>83</v>
      </c>
      <c r="B56" s="129" t="s">
        <v>82</v>
      </c>
      <c r="C56" s="101"/>
      <c r="D56" s="128"/>
      <c r="E56" s="128"/>
      <c r="F56" s="127"/>
    </row>
    <row r="57" spans="1:6" x14ac:dyDescent="0.2">
      <c r="A57" s="135" t="s">
        <v>77</v>
      </c>
      <c r="B57" s="46" t="s">
        <v>81</v>
      </c>
      <c r="C57" s="136" t="s">
        <v>29</v>
      </c>
      <c r="D57" s="86">
        <v>25</v>
      </c>
      <c r="E57" s="48"/>
      <c r="F57" s="133">
        <f>D57*E57</f>
        <v>0</v>
      </c>
    </row>
    <row r="58" spans="1:6" x14ac:dyDescent="0.2">
      <c r="A58" s="132" t="s">
        <v>75</v>
      </c>
      <c r="B58" s="46" t="s">
        <v>80</v>
      </c>
      <c r="C58" s="136" t="s">
        <v>29</v>
      </c>
      <c r="D58" s="86">
        <v>2</v>
      </c>
      <c r="E58" s="131"/>
      <c r="F58" s="130">
        <f>D58*E58</f>
        <v>0</v>
      </c>
    </row>
    <row r="59" spans="1:6" ht="127.5" x14ac:dyDescent="0.2">
      <c r="A59" s="103" t="s">
        <v>79</v>
      </c>
      <c r="B59" s="129" t="s">
        <v>78</v>
      </c>
      <c r="C59" s="101"/>
      <c r="D59" s="128"/>
      <c r="E59" s="128"/>
      <c r="F59" s="127"/>
    </row>
    <row r="60" spans="1:6" x14ac:dyDescent="0.2">
      <c r="A60" s="135" t="s">
        <v>77</v>
      </c>
      <c r="B60" s="46" t="s">
        <v>76</v>
      </c>
      <c r="C60" s="136" t="s">
        <v>29</v>
      </c>
      <c r="D60" s="86">
        <v>6</v>
      </c>
      <c r="E60" s="48"/>
      <c r="F60" s="133">
        <f>D60*E60</f>
        <v>0</v>
      </c>
    </row>
    <row r="61" spans="1:6" x14ac:dyDescent="0.2">
      <c r="A61" s="132" t="s">
        <v>75</v>
      </c>
      <c r="B61" s="46" t="s">
        <v>74</v>
      </c>
      <c r="C61" s="136" t="s">
        <v>35</v>
      </c>
      <c r="D61" s="86">
        <v>2</v>
      </c>
      <c r="E61" s="131"/>
      <c r="F61" s="130">
        <f>D61*E61</f>
        <v>0</v>
      </c>
    </row>
    <row r="62" spans="1:6" ht="15" x14ac:dyDescent="0.2">
      <c r="A62" s="135" t="s">
        <v>73</v>
      </c>
      <c r="B62" s="46" t="s">
        <v>72</v>
      </c>
      <c r="C62" s="134" t="s">
        <v>17</v>
      </c>
      <c r="D62" s="86">
        <v>25</v>
      </c>
      <c r="E62" s="48"/>
      <c r="F62" s="133">
        <f>D62*E62</f>
        <v>0</v>
      </c>
    </row>
    <row r="63" spans="1:6" ht="15" x14ac:dyDescent="0.2">
      <c r="A63" s="132" t="s">
        <v>71</v>
      </c>
      <c r="B63" s="46" t="s">
        <v>70</v>
      </c>
      <c r="C63" s="101" t="s">
        <v>10</v>
      </c>
      <c r="D63" s="86">
        <v>5</v>
      </c>
      <c r="E63" s="131"/>
      <c r="F63" s="130">
        <f>D63*E63</f>
        <v>0</v>
      </c>
    </row>
    <row r="64" spans="1:6" ht="38.25" x14ac:dyDescent="0.2">
      <c r="A64" s="103" t="s">
        <v>69</v>
      </c>
      <c r="B64" s="129" t="s">
        <v>68</v>
      </c>
      <c r="C64" s="101" t="s">
        <v>10</v>
      </c>
      <c r="D64" s="128">
        <v>50</v>
      </c>
      <c r="E64" s="128"/>
      <c r="F64" s="127">
        <f>D64*E64</f>
        <v>0</v>
      </c>
    </row>
    <row r="65" spans="1:6" ht="38.25" x14ac:dyDescent="0.2">
      <c r="A65" s="103" t="s">
        <v>67</v>
      </c>
      <c r="B65" s="129" t="s">
        <v>66</v>
      </c>
      <c r="C65" s="101" t="s">
        <v>10</v>
      </c>
      <c r="D65" s="128">
        <v>60</v>
      </c>
      <c r="E65" s="128"/>
      <c r="F65" s="127">
        <f>D65*E65</f>
        <v>0</v>
      </c>
    </row>
    <row r="66" spans="1:6" ht="25.5" x14ac:dyDescent="0.2">
      <c r="A66" s="103" t="s">
        <v>65</v>
      </c>
      <c r="B66" s="129" t="s">
        <v>64</v>
      </c>
      <c r="C66" s="101" t="s">
        <v>63</v>
      </c>
      <c r="D66" s="128">
        <v>1</v>
      </c>
      <c r="E66" s="128"/>
      <c r="F66" s="127">
        <f>D66*E66</f>
        <v>0</v>
      </c>
    </row>
    <row r="67" spans="1:6" x14ac:dyDescent="0.2">
      <c r="A67" s="126"/>
      <c r="B67" s="125" t="s">
        <v>62</v>
      </c>
      <c r="C67" s="124"/>
      <c r="D67" s="123"/>
      <c r="E67" s="122"/>
      <c r="F67" s="30">
        <f>SUM(F53:F66)</f>
        <v>0</v>
      </c>
    </row>
    <row r="68" spans="1:6" x14ac:dyDescent="0.2">
      <c r="A68" s="103"/>
      <c r="B68" s="121"/>
      <c r="C68" s="120"/>
      <c r="D68" s="120"/>
      <c r="E68" s="119"/>
      <c r="F68" s="99"/>
    </row>
    <row r="69" spans="1:6" x14ac:dyDescent="0.2">
      <c r="A69" s="103"/>
      <c r="B69" s="121"/>
      <c r="C69" s="120"/>
      <c r="D69" s="120"/>
      <c r="E69" s="119"/>
      <c r="F69" s="99"/>
    </row>
    <row r="70" spans="1:6" x14ac:dyDescent="0.2">
      <c r="A70" s="118"/>
      <c r="B70" s="117" t="s">
        <v>37</v>
      </c>
      <c r="C70" s="116"/>
      <c r="D70" s="73"/>
      <c r="E70" s="73"/>
      <c r="F70" s="74"/>
    </row>
    <row r="71" spans="1:6" x14ac:dyDescent="0.2">
      <c r="A71" s="115"/>
      <c r="B71" s="114"/>
      <c r="C71" s="113"/>
      <c r="D71" s="112"/>
      <c r="E71" s="112"/>
      <c r="F71" s="111"/>
    </row>
    <row r="72" spans="1:6" x14ac:dyDescent="0.2">
      <c r="A72" s="109" t="s">
        <v>6</v>
      </c>
      <c r="B72" s="110" t="s">
        <v>61</v>
      </c>
      <c r="C72" s="108"/>
      <c r="D72" s="107"/>
      <c r="E72" s="107"/>
      <c r="F72" s="106">
        <f>F9</f>
        <v>0</v>
      </c>
    </row>
    <row r="73" spans="1:6" x14ac:dyDescent="0.2">
      <c r="A73" s="109" t="s">
        <v>38</v>
      </c>
      <c r="B73" s="110" t="s">
        <v>7</v>
      </c>
      <c r="C73" s="108"/>
      <c r="D73" s="107"/>
      <c r="E73" s="107"/>
      <c r="F73" s="106">
        <f>F17</f>
        <v>0</v>
      </c>
    </row>
    <row r="74" spans="1:6" x14ac:dyDescent="0.2">
      <c r="A74" s="109" t="s">
        <v>18</v>
      </c>
      <c r="B74" s="110" t="s">
        <v>19</v>
      </c>
      <c r="C74" s="108"/>
      <c r="D74" s="107"/>
      <c r="E74" s="107"/>
      <c r="F74" s="106">
        <f>F29</f>
        <v>0</v>
      </c>
    </row>
    <row r="75" spans="1:6" x14ac:dyDescent="0.2">
      <c r="A75" s="109" t="s">
        <v>60</v>
      </c>
      <c r="B75" s="109" t="s">
        <v>31</v>
      </c>
      <c r="C75" s="108"/>
      <c r="D75" s="107"/>
      <c r="E75" s="107"/>
      <c r="F75" s="106">
        <f>F39</f>
        <v>0</v>
      </c>
    </row>
    <row r="76" spans="1:6" x14ac:dyDescent="0.2">
      <c r="A76" s="109" t="s">
        <v>59</v>
      </c>
      <c r="B76" s="109" t="s">
        <v>58</v>
      </c>
      <c r="C76" s="108"/>
      <c r="D76" s="107"/>
      <c r="E76" s="107"/>
      <c r="F76" s="106">
        <f>F50</f>
        <v>0</v>
      </c>
    </row>
    <row r="77" spans="1:6" x14ac:dyDescent="0.2">
      <c r="A77" s="109" t="s">
        <v>57</v>
      </c>
      <c r="B77" s="109" t="s">
        <v>56</v>
      </c>
      <c r="C77" s="108"/>
      <c r="D77" s="107"/>
      <c r="E77" s="107"/>
      <c r="F77" s="106">
        <f>F67</f>
        <v>0</v>
      </c>
    </row>
    <row r="78" spans="1:6" x14ac:dyDescent="0.2">
      <c r="A78" s="105"/>
      <c r="B78" s="105"/>
      <c r="C78" s="105"/>
      <c r="D78" s="105"/>
      <c r="E78" s="105"/>
      <c r="F78" s="105"/>
    </row>
    <row r="79" spans="1:6" x14ac:dyDescent="0.2">
      <c r="A79" s="103"/>
      <c r="B79" s="102" t="s">
        <v>39</v>
      </c>
      <c r="C79" s="101"/>
      <c r="D79" s="100"/>
      <c r="E79" s="100"/>
      <c r="F79" s="99">
        <f>SUM(F72:F77)</f>
        <v>0</v>
      </c>
    </row>
    <row r="80" spans="1:6" x14ac:dyDescent="0.2">
      <c r="A80" s="103"/>
      <c r="B80" s="102" t="s">
        <v>40</v>
      </c>
      <c r="C80" s="101"/>
      <c r="D80" s="100"/>
      <c r="E80" s="100"/>
      <c r="F80" s="99">
        <f>0.25*F79</f>
        <v>0</v>
      </c>
    </row>
    <row r="81" spans="1:6" x14ac:dyDescent="0.2">
      <c r="A81" s="103"/>
      <c r="B81" s="104" t="s">
        <v>41</v>
      </c>
      <c r="C81" s="104"/>
      <c r="D81" s="104"/>
      <c r="E81" s="104"/>
      <c r="F81" s="99">
        <f>F79+F80</f>
        <v>0</v>
      </c>
    </row>
    <row r="82" spans="1:6" x14ac:dyDescent="0.2">
      <c r="A82" s="103"/>
      <c r="B82" s="102"/>
      <c r="C82" s="101"/>
      <c r="D82" s="100"/>
      <c r="E82" s="100"/>
      <c r="F82" s="99"/>
    </row>
  </sheetData>
  <mergeCells count="10">
    <mergeCell ref="A78:F78"/>
    <mergeCell ref="B81:E81"/>
    <mergeCell ref="A1:F1"/>
    <mergeCell ref="A2:F2"/>
    <mergeCell ref="B17:E17"/>
    <mergeCell ref="B39:E39"/>
    <mergeCell ref="B9:E9"/>
    <mergeCell ref="B29:E29"/>
    <mergeCell ref="B67:E67"/>
    <mergeCell ref="B50:E50"/>
  </mergeCells>
  <pageMargins left="0.70866141732283472" right="0.39370078740157483" top="0.90686274509803921" bottom="0.39370078740157483" header="0.31496062992125984" footer="0.31496062992125984"/>
  <pageSetup paperSize="9" fitToHeight="0" orientation="portrait" r:id="rId1"/>
  <headerFooter>
    <oddHeader xml:space="preserve">&amp;Ldimidium  projekt d.o.o.  za projektiranje i nadzor
B.RADIĆA 33, 32245 NIJEMCI
OIB 88594014985
</oddHeader>
    <oddFooter>&amp;R&amp;P</oddFooter>
  </headerFooter>
  <rowBreaks count="7" manualBreakCount="7">
    <brk id="9" max="5" man="1"/>
    <brk id="17" max="5" man="1"/>
    <brk id="24" max="5" man="1"/>
    <brk id="29" max="5" man="1"/>
    <brk id="40" max="5" man="1"/>
    <brk id="51" max="5" man="1"/>
    <brk id="6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activeCell="B20" sqref="B20"/>
    </sheetView>
  </sheetViews>
  <sheetFormatPr defaultRowHeight="12.75" x14ac:dyDescent="0.2"/>
  <cols>
    <col min="2" max="2" width="34.5703125" customWidth="1"/>
    <col min="3" max="3" width="14.5703125" customWidth="1"/>
  </cols>
  <sheetData>
    <row r="2" spans="1:3" ht="15" x14ac:dyDescent="0.25">
      <c r="A2" s="208" t="s">
        <v>37</v>
      </c>
      <c r="B2" s="209"/>
      <c r="C2" s="210"/>
    </row>
    <row r="3" spans="1:3" ht="15" x14ac:dyDescent="0.25">
      <c r="A3" s="211"/>
      <c r="B3" s="212"/>
      <c r="C3" s="213"/>
    </row>
    <row r="4" spans="1:3" ht="15" x14ac:dyDescent="0.25">
      <c r="A4" s="214" t="s">
        <v>6</v>
      </c>
      <c r="B4" s="214" t="s">
        <v>140</v>
      </c>
      <c r="C4" s="215">
        <f>'Troškovnik Antunovac'!F36</f>
        <v>0</v>
      </c>
    </row>
    <row r="5" spans="1:3" ht="15" x14ac:dyDescent="0.25">
      <c r="A5" s="214" t="s">
        <v>38</v>
      </c>
      <c r="B5" s="214" t="s">
        <v>141</v>
      </c>
      <c r="C5" s="215">
        <f>'Troškovnik Ladimirevci'!F79</f>
        <v>0</v>
      </c>
    </row>
    <row r="6" spans="1:3" ht="15" x14ac:dyDescent="0.2">
      <c r="A6" s="216"/>
      <c r="B6" s="216"/>
      <c r="C6" s="216"/>
    </row>
    <row r="7" spans="1:3" ht="15" x14ac:dyDescent="0.25">
      <c r="A7" s="217"/>
      <c r="B7" s="218" t="s">
        <v>39</v>
      </c>
      <c r="C7" s="219">
        <f>SUM(C4:C5)</f>
        <v>0</v>
      </c>
    </row>
    <row r="8" spans="1:3" ht="15" x14ac:dyDescent="0.25">
      <c r="A8" s="217"/>
      <c r="B8" s="218" t="s">
        <v>40</v>
      </c>
      <c r="C8" s="219">
        <f>0.25*C7</f>
        <v>0</v>
      </c>
    </row>
    <row r="9" spans="1:3" ht="15" x14ac:dyDescent="0.25">
      <c r="A9" s="217"/>
      <c r="B9" s="218" t="s">
        <v>41</v>
      </c>
      <c r="C9" s="219">
        <f>C7+C8</f>
        <v>0</v>
      </c>
    </row>
  </sheetData>
  <mergeCells count="2">
    <mergeCell ref="A6:C6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Troškovnik Antunovac</vt:lpstr>
      <vt:lpstr>Troškovnik Ladimirevci</vt:lpstr>
      <vt:lpstr>REKAPITULACIJA</vt:lpstr>
      <vt:lpstr>'Troškovnik Antunovac'!Podrucje_ispisa</vt:lpstr>
      <vt:lpstr>'Troškovnik Ladimirevci'!Podrucje_ispisa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dimidium</dc:creator>
  <cp:lastModifiedBy>Marinko Bašurić</cp:lastModifiedBy>
  <cp:lastPrinted>2021-01-15T07:51:35Z</cp:lastPrinted>
  <dcterms:created xsi:type="dcterms:W3CDTF">2021-01-15T07:29:50Z</dcterms:created>
  <dcterms:modified xsi:type="dcterms:W3CDTF">2021-01-26T14:06:08Z</dcterms:modified>
</cp:coreProperties>
</file>