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800" windowHeight="12135" tabRatio="601" activeTab="4"/>
  </bookViews>
  <sheets>
    <sheet name="Naslovna" sheetId="1" r:id="rId1"/>
    <sheet name="Građ.-obrt. radovi" sheetId="2" r:id="rId2"/>
    <sheet name="Vodovod i kanalizacija" sheetId="3" r:id="rId3"/>
    <sheet name="Elektro instalacije" sheetId="17" r:id="rId4"/>
    <sheet name="Strojarske instalacije" sheetId="14" r:id="rId5"/>
    <sheet name="Rekapitulacija" sheetId="10" r:id="rId6"/>
  </sheets>
  <externalReferences>
    <externalReference r:id="rId7"/>
  </externalReferences>
  <definedNames>
    <definedName name="_xlnm.Print_Area" localSheetId="3">'Elektro instalacije'!$A$6:$F$236</definedName>
    <definedName name="REALIZACIJA_1997">'[1]Osn-Pod'!$E$5</definedName>
  </definedNames>
  <calcPr calcId="152511"/>
</workbook>
</file>

<file path=xl/calcChain.xml><?xml version="1.0" encoding="utf-8"?>
<calcChain xmlns="http://schemas.openxmlformats.org/spreadsheetml/2006/main">
  <c r="F107" i="14" l="1"/>
  <c r="F106" i="14"/>
  <c r="F103" i="14"/>
  <c r="F104" i="14" s="1"/>
  <c r="F110" i="14" s="1"/>
  <c r="F101" i="14"/>
  <c r="F99" i="14"/>
  <c r="F97" i="14"/>
  <c r="F86" i="14"/>
  <c r="F81" i="14"/>
  <c r="F82" i="14"/>
  <c r="F83" i="14"/>
  <c r="F84" i="14"/>
  <c r="F80" i="14"/>
  <c r="F77" i="14"/>
  <c r="F72" i="14"/>
  <c r="F73" i="14"/>
  <c r="F74" i="14"/>
  <c r="F75" i="14"/>
  <c r="F76" i="14"/>
  <c r="F71" i="14"/>
  <c r="F63" i="14"/>
  <c r="F61" i="14"/>
  <c r="F54" i="14"/>
  <c r="F47" i="14"/>
  <c r="F36" i="14"/>
  <c r="F20" i="14"/>
  <c r="F34" i="17"/>
  <c r="F201" i="17" l="1"/>
  <c r="F199" i="17"/>
  <c r="F190" i="17"/>
  <c r="F195" i="17" s="1"/>
  <c r="F219" i="17" s="1"/>
  <c r="F184" i="17"/>
  <c r="F182" i="17"/>
  <c r="F180" i="17"/>
  <c r="F178" i="17"/>
  <c r="F176" i="17"/>
  <c r="F174" i="17"/>
  <c r="F172" i="17"/>
  <c r="F170" i="17"/>
  <c r="F168" i="17"/>
  <c r="F166" i="17"/>
  <c r="F164" i="17"/>
  <c r="F162" i="17"/>
  <c r="F160" i="17"/>
  <c r="F153" i="17"/>
  <c r="F151" i="17"/>
  <c r="F148" i="17"/>
  <c r="F147" i="17"/>
  <c r="F146" i="17"/>
  <c r="F142" i="17"/>
  <c r="F132" i="17"/>
  <c r="F131" i="17"/>
  <c r="F130" i="17"/>
  <c r="F119" i="17"/>
  <c r="F117" i="17"/>
  <c r="F105" i="17"/>
  <c r="F103" i="17"/>
  <c r="F101" i="17"/>
  <c r="F99" i="17"/>
  <c r="F97" i="17"/>
  <c r="F92" i="17"/>
  <c r="F90" i="17"/>
  <c r="F88" i="17"/>
  <c r="F83" i="17"/>
  <c r="F82" i="17"/>
  <c r="F81" i="17"/>
  <c r="F80" i="17"/>
  <c r="F79" i="17"/>
  <c r="F78" i="17"/>
  <c r="F77" i="17"/>
  <c r="F76" i="17"/>
  <c r="F74" i="17"/>
  <c r="F73" i="17"/>
  <c r="F72" i="17"/>
  <c r="F71" i="17"/>
  <c r="F70" i="17"/>
  <c r="F69" i="17"/>
  <c r="F68" i="17"/>
  <c r="F67" i="17"/>
  <c r="F66" i="17"/>
  <c r="F65" i="17"/>
  <c r="F57" i="17"/>
  <c r="F56" i="17"/>
  <c r="F55" i="17"/>
  <c r="F54" i="17"/>
  <c r="F51" i="17"/>
  <c r="F50" i="17"/>
  <c r="F49" i="17"/>
  <c r="F48" i="17"/>
  <c r="F47" i="17"/>
  <c r="F36" i="17"/>
  <c r="F18" i="17"/>
  <c r="F17" i="17"/>
  <c r="F16" i="17"/>
  <c r="F156" i="17" l="1"/>
  <c r="F215" i="17" s="1"/>
  <c r="F39" i="17"/>
  <c r="F209" i="17" s="1"/>
  <c r="F60" i="17"/>
  <c r="F122" i="17"/>
  <c r="F204" i="17"/>
  <c r="F221" i="17" s="1"/>
  <c r="F135" i="17"/>
  <c r="F213" i="17" s="1"/>
  <c r="F186" i="17"/>
  <c r="F217" i="17" s="1"/>
  <c r="F124" i="17" l="1"/>
  <c r="F211" i="17" s="1"/>
  <c r="E223" i="17" s="1"/>
  <c r="I149" i="2"/>
  <c r="C225" i="17" l="1"/>
  <c r="I5" i="10"/>
  <c r="I151" i="2"/>
  <c r="I6" i="10"/>
  <c r="I25" i="3"/>
  <c r="I164" i="2" l="1"/>
  <c r="I23" i="3"/>
  <c r="I27" i="3" l="1"/>
  <c r="I13" i="3"/>
  <c r="G12" i="3"/>
  <c r="I12" i="3" s="1"/>
  <c r="G162" i="2"/>
  <c r="I162" i="2" s="1"/>
  <c r="I166" i="2" l="1"/>
  <c r="I197" i="2" s="1"/>
  <c r="I147" i="2" l="1"/>
  <c r="I145" i="2"/>
  <c r="I92" i="2"/>
  <c r="G90" i="2" l="1"/>
  <c r="G59" i="2"/>
  <c r="I59" i="2" s="1"/>
  <c r="G57" i="2"/>
  <c r="G46" i="2"/>
  <c r="I46" i="2" s="1"/>
  <c r="I50" i="2" s="1"/>
  <c r="I37" i="2"/>
  <c r="I35" i="2"/>
  <c r="I33" i="2"/>
  <c r="I31" i="2"/>
  <c r="I29" i="2"/>
  <c r="I27" i="2"/>
  <c r="I25" i="2"/>
  <c r="I23" i="2"/>
  <c r="G48" i="2"/>
  <c r="I48" i="2" s="1"/>
  <c r="I57" i="2" l="1"/>
  <c r="I61" i="2" s="1"/>
  <c r="G72" i="2"/>
  <c r="I114" i="2" l="1"/>
  <c r="G112" i="2"/>
  <c r="G108" i="2"/>
  <c r="I90" i="2"/>
  <c r="I94" i="2" s="1"/>
  <c r="G21" i="2" l="1"/>
  <c r="I21" i="2" s="1"/>
  <c r="G19" i="2"/>
  <c r="I19" i="2" s="1"/>
  <c r="G13" i="2"/>
  <c r="I13" i="2" s="1"/>
  <c r="G11" i="2"/>
  <c r="I9" i="2"/>
  <c r="G15" i="2" l="1"/>
  <c r="I15" i="2" s="1"/>
  <c r="I11" i="2"/>
  <c r="G17" i="2" l="1"/>
  <c r="I17" i="2" s="1"/>
  <c r="I39" i="2" s="1"/>
  <c r="I189" i="2" s="1"/>
  <c r="I19" i="3"/>
  <c r="G8" i="3"/>
  <c r="I112" i="2" l="1"/>
  <c r="I110" i="2"/>
  <c r="I108" i="2"/>
  <c r="I116" i="2" l="1"/>
  <c r="I195" i="2" s="1"/>
  <c r="I194" i="2"/>
  <c r="I9" i="3" l="1"/>
  <c r="I153" i="2" l="1"/>
  <c r="I143" i="2"/>
  <c r="I141" i="2"/>
  <c r="I155" i="2" l="1"/>
  <c r="I196" i="2" s="1"/>
  <c r="I40" i="3"/>
  <c r="I39" i="3"/>
  <c r="I8" i="3"/>
  <c r="I48" i="3"/>
  <c r="I46" i="3"/>
  <c r="I44" i="3"/>
  <c r="I42" i="3"/>
  <c r="I41" i="3"/>
  <c r="I21" i="3"/>
  <c r="I17" i="3"/>
  <c r="I16" i="3"/>
  <c r="I29" i="3" l="1"/>
  <c r="I50" i="3"/>
  <c r="I111" i="3" s="1"/>
  <c r="I107" i="3"/>
  <c r="I113" i="3" l="1"/>
  <c r="I4" i="10" s="1"/>
  <c r="I81" i="2" l="1"/>
  <c r="I83" i="2" s="1"/>
  <c r="I72" i="2"/>
  <c r="I74" i="2" l="1"/>
  <c r="I192" i="2" s="1"/>
  <c r="I193" i="2"/>
  <c r="I190" i="2" l="1"/>
  <c r="I191" i="2" l="1"/>
  <c r="I199" i="2" s="1"/>
  <c r="I3" i="10" l="1"/>
  <c r="I8" i="10" s="1"/>
  <c r="I9" i="10" s="1"/>
  <c r="I10" i="10" l="1"/>
</calcChain>
</file>

<file path=xl/sharedStrings.xml><?xml version="1.0" encoding="utf-8"?>
<sst xmlns="http://schemas.openxmlformats.org/spreadsheetml/2006/main" count="768" uniqueCount="394">
  <si>
    <t>Građevina:</t>
  </si>
  <si>
    <t>Investitor:</t>
  </si>
  <si>
    <t>Lokacija:</t>
  </si>
  <si>
    <t>R. Br.</t>
  </si>
  <si>
    <t>Opis stavke</t>
  </si>
  <si>
    <t>J.M.</t>
  </si>
  <si>
    <t>Količina</t>
  </si>
  <si>
    <t>Ukupno</t>
  </si>
  <si>
    <t>Jedinična cijena</t>
  </si>
  <si>
    <t>kpl</t>
  </si>
  <si>
    <t>1.1.</t>
  </si>
  <si>
    <t>1.2.</t>
  </si>
  <si>
    <t>UKUPNO:</t>
  </si>
  <si>
    <t>2.1.</t>
  </si>
  <si>
    <t>2.2.</t>
  </si>
  <si>
    <t>2.3.</t>
  </si>
  <si>
    <t>m'</t>
  </si>
  <si>
    <t>2.4.</t>
  </si>
  <si>
    <t>2.5.</t>
  </si>
  <si>
    <t>3.1.</t>
  </si>
  <si>
    <t>3.2.</t>
  </si>
  <si>
    <t>4.1.</t>
  </si>
  <si>
    <t>5.1.</t>
  </si>
  <si>
    <t>6.1.</t>
  </si>
  <si>
    <t>7.1.</t>
  </si>
  <si>
    <t>7.2.</t>
  </si>
  <si>
    <t>7.3.</t>
  </si>
  <si>
    <t>kg</t>
  </si>
  <si>
    <t>REKAPITULACIJA</t>
  </si>
  <si>
    <t>GRAĐEVINSKO - OBRTNIČKI RADOVI</t>
  </si>
  <si>
    <t>Nabava, doprema, sječenje, savijanje, ugradnja i postavljanje
rebraste armature svih profila trakastih temelja, nadtemeljnih zidova, vertikalnih,horizontalnih serklaža,greda i ukrutnih greda stropa.</t>
  </si>
  <si>
    <t xml:space="preserve">Doprema, istovar i ugradnja svog potrebnog materijala, spravljanje vapneno-cementnog morta i zidanje nosivih 
zidova glinenom blok opekom d=25 cm. </t>
  </si>
  <si>
    <r>
      <t>m</t>
    </r>
    <r>
      <rPr>
        <vertAlign val="superscript"/>
        <sz val="10"/>
        <rFont val="Arial"/>
        <family val="2"/>
        <charset val="238"/>
      </rPr>
      <t>2</t>
    </r>
  </si>
  <si>
    <r>
      <t>m</t>
    </r>
    <r>
      <rPr>
        <vertAlign val="superscript"/>
        <sz val="10"/>
        <rFont val="Arial"/>
        <family val="2"/>
        <charset val="238"/>
      </rPr>
      <t>3</t>
    </r>
  </si>
  <si>
    <t>7.4.</t>
  </si>
  <si>
    <t>8.1.</t>
  </si>
  <si>
    <t>9.1.</t>
  </si>
  <si>
    <t>kom</t>
  </si>
  <si>
    <t>Nabava, dobava, sječenje, savijanje, ugradnja i postavljanje rebraste armature svih profila vertikalnih i horizontalnih serklaža, greda, nadvoja i sl. Armatura B500B.</t>
  </si>
  <si>
    <t>Nabava, doprema i polaganje mineralne vune d=10 cm.</t>
  </si>
  <si>
    <t>INSTALACIJA VODOVODA</t>
  </si>
  <si>
    <t xml:space="preserve">- PP-R cijevi fi 15 mm </t>
  </si>
  <si>
    <t xml:space="preserve">- PP-R cijevi fi 20 mm </t>
  </si>
  <si>
    <t xml:space="preserve">- nabava i ugradnja PP-R cijevi fi 15 mm </t>
  </si>
  <si>
    <t xml:space="preserve">- nabava i ugradnja PP-R cijevi fi 20 mm </t>
  </si>
  <si>
    <t>INSTALACIJA KANALIZACIJE</t>
  </si>
  <si>
    <t>- PVC DN 50</t>
  </si>
  <si>
    <t>- PVC DN 110</t>
  </si>
  <si>
    <t>- revizijski komad fi 110</t>
  </si>
  <si>
    <t>Nabava, doprema na gradilište i ugradnja kromiranih vratašaca 30x30 cm za reviziju kanalizacije unutar objekta. U cijenu uključiti vrijednost svih radova, materijala, do potpune gotovosti.</t>
  </si>
  <si>
    <t>Ispitivanje vertikalne i horizontalne kanalizacije na protočnost i nepropusnost, te ispiranje kanalizacije.</t>
  </si>
  <si>
    <t>PDV:</t>
  </si>
  <si>
    <t>UKUPNO S PDV-om:</t>
  </si>
  <si>
    <t>VODOVOD I KANALIZACIJA</t>
  </si>
  <si>
    <t>Nabava, doprema na gradilište i ugradnja ventilacijskih kapa od PVC-a na završecima kanala vertikala (0,5 m od krova). U cijenu uključiti vrijednosti svih radova i materijal.</t>
  </si>
  <si>
    <t>9.2.</t>
  </si>
  <si>
    <t>Nabava, doprema i montaža podžbuknog ventila sa metalnom kromiranom kapom i metalnom kromiranom rozetom. U stavku je potrebno uračunati sav materijal i rad do gotovosti stavke.</t>
  </si>
  <si>
    <t>Tlačna proba izvedene vodovodne instalacije sa osiguranjem potrebne količine vode za punjenje cjevovoda. Kontrola s radnim i kontrolnim manometrom, te ispuštanje vode po završenoj probi. Obuhvaćeno ispitivanje vanjske i unutarnje vodovodne mreže te izrada zapisnika o tlačnoj probi.</t>
  </si>
  <si>
    <t>Ispiranje i dezinficiranje cjevovoda te pribavljanje sve atestne dokumentacije o ispitivanju vode. Vodu je potrebnu uzeti na 5 izljevnih mjesta. U stavku je uključena dezinfekcija i ispiranje cjevovoda do potpune ispravnosti vode prema ispitivanju i atestna dokumentacija.</t>
  </si>
  <si>
    <t>Doprema i montaža vertikalnih kružnih oluka promjera Ø100 mm, izrađenih od poc. lima debljine 0,55 mm.Stavkom su obuhvaćene i obujmice za oluke.</t>
  </si>
  <si>
    <t>Nabava, doprema i montaža horizontalnih pravokutnih oluka 100 mm, izrađenih od poc. bojanog lima debljine 0,55 mm. Stavkom su obuhvaćene i obujmice za oluke, te sav potreban materijal i rad do potpune gotovosti stavke.</t>
  </si>
  <si>
    <t>Nabava, doprema i montaža vertikalnih pravokutnih oluka 100 mm, izrađenih od poc. bojanog lima debljine 0,55 mm. Stavkom su obuhvaćene i obujmice za oluke, te sav potreban materijal i rad do potpune gotovosti stavke.</t>
  </si>
  <si>
    <t>1. Građevinsko - obrtnički radovi</t>
  </si>
  <si>
    <t>Rekonstrukcija (pruređenje prostora) doma za starije i nemoćne osobe</t>
  </si>
  <si>
    <t xml:space="preserve">Dom za starije i nemoćne osobe Beli Manastir, 
OIB: 34580944535, 
Bana Jelačića 108, 31300 Beli Manastir
</t>
  </si>
  <si>
    <t xml:space="preserve">Bana Jelačića 108, 31300 Beli Manastir
k.č.br. 2807/1, k.o. Beli Manastir
</t>
  </si>
  <si>
    <t>Beli Manastir, prosinac 2020. godine</t>
  </si>
  <si>
    <t xml:space="preserve"> Planum projekt d.o.o.</t>
  </si>
  <si>
    <t>Glavni projektant:</t>
  </si>
  <si>
    <t xml:space="preserve"> Valentino Liović, mag.ing.aedif.</t>
  </si>
  <si>
    <t>Troškovnik izradio:</t>
  </si>
  <si>
    <t>1. Rušenje i demontaža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</si>
  <si>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</si>
  <si>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</si>
  <si>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</si>
  <si>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</si>
  <si>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</si>
  <si>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</si>
  <si>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</si>
  <si>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</si>
  <si>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</si>
  <si>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</si>
  <si>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</si>
  <si>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</si>
  <si>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</si>
  <si>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Zaštita na radu. Stavkom je obuhvaćna, postava radnih platformi, postava zaštitinih skela, zaštitnog platna, zaštitne folije od prašine, znakova te sva ostala zaštita i zaštitna sredstva, a sve u cilju zaštite radnika i trećih osoba, koje mogu doći rušenjem i demontažom dijela građevine.</t>
  </si>
  <si>
    <t>NAPOMENA: Kako se velika većina radova izvodi na katu, u stavke je potrebno uračunati i cijenu transporta i premještanja materijala i alata na istu, a sve u cilju zaštite radnika i trećih osoba.</t>
  </si>
  <si>
    <t>2. Tesarski radovi</t>
  </si>
  <si>
    <t>Nabava, doprema, izrada, postavljanje i skidanje glatke daščane oplate za vertikalne serklaže, presjeka 30/30 cm i visine do 3,00 m, sa svim potrebnim ukrutama i razuporama i podupiranjem. VERTIKALNI SERKLAŽI.</t>
  </si>
  <si>
    <t>Nabava, doprema, izrada, postavljanje i skidanje dvostrane glatke daščane oplate za horizontalne i kose serklaže, presjeka 30/20 cm, sa svim potrebnim ukrutama i razuporama. HORIZONTALNI I KOSI SERKLAŽI.</t>
  </si>
  <si>
    <t>3. Betonski radovi</t>
  </si>
  <si>
    <t>Betoniranje armiranih vertikalnih serklaža presjeka 25/25 cm i visine do max 3,50 m, betonom C25/30 u glatkoj oplati. Stavkom je obuhvaćena doprema betona iz tvornice betona, ugradba i njega betona nakon ugradbe.</t>
  </si>
  <si>
    <t>Nabava, doprema i ugradnja betona C25/30 u vertikalne serklaže presjeka 30/30 cm i visine do max. 3,0 u glatkoj oplati. Stavkom je obuhvaćena doprema betona iz tvornice betona, ugradba i njega betona nakon ugradbe. VERTIKALNI SERKLAŽI</t>
  </si>
  <si>
    <t>Nabava, doprema i ugradnja betona C25/30 u horizontalne serklaže presjeka 30/20 cm u glatkoj oplati. Stavkom je obuhvaćena doprema betona iz tvornice betona, ugradba i njega betona nakon ugradbe. HORIZONTALNI SERKLAŽI.</t>
  </si>
  <si>
    <t>4. Armirački radovi</t>
  </si>
  <si>
    <t>5. Bravarski radovi</t>
  </si>
  <si>
    <t>Nabava, dobava i ugradnja svog potrebnog materijala, kao i izrada čelične nosive konstrukcije prema Glavnom projektu konstrukcije. U cijenu stavke uračunati sva spojna sredstva, podne ploče, papuče, zavare, vijke te ostali potrebani materijal, alat i rad, do izrade konstrukcije do potpune gotovosti.</t>
  </si>
  <si>
    <t>6. Zidarski radovi</t>
  </si>
  <si>
    <t>7. Limarski radovi i odvodnja</t>
  </si>
  <si>
    <t>Nabava, doprema i montaža opšava na spojevima zidnih i krovnih panela te svih ostalih spojeva koje je potrebno zatvoriti na zgradi, izrađenih od poc. bojanog lima debljine 0,55 mm, u širini 42,0 cm. Stavkom su obuhvaćene i obujmice za oluke, te sav potreban materijal i rad do potpune gotovosti stavke.</t>
  </si>
  <si>
    <t>Nabava, doprema i montaža opšava na spojevima otvora i panela te svih ostalih spojeva koje je potrebno zatvoriti na zgradi, izrađenih od poc. bojanog lima debljine 0,55 mm, u širini 33,0 cm. Stavkom su obuhvaćene i obujmice za oluke, te sav potreban materijal i rad do potpune gotovosti stavke.</t>
  </si>
  <si>
    <t>8.2.</t>
  </si>
  <si>
    <t>8.3.</t>
  </si>
  <si>
    <t>8.4.</t>
  </si>
  <si>
    <t>8.5.</t>
  </si>
  <si>
    <t>8.6.</t>
  </si>
  <si>
    <t>8.7.</t>
  </si>
  <si>
    <t>Nabava, doprema, i ugradnja svog potrebnog materijala, kao i izrada vapneno-cementnog morta, presjeka 30,0 cm glinenom blok opekom. U stavku uključen sav potreban alat, materijal i rad. ZABATNI ZID I NADOZID.</t>
  </si>
  <si>
    <t>Nabava, doprema i ugradnja montažnih nadvoja u otvore. U cijenu stavke uračunat sav potreban mateijal, alat i rad za ugradnju montažnih nadvoja u ukupnu širinu zida. Gredica mora nalijegati minimalno 10,0 cm. Jedinična cijena po m' zida svjetlog otvora.</t>
  </si>
  <si>
    <t>Žbukanje unutarnjih zidova od blok opeke te okna lifta, sa obradom svih špaleta. Grubo žbukanje vapneno-cementnom temeljnom žbukom u sloju debljine cca 1,5 cm, finiranje mineralnom zaribanom žbukom u sloju do 3 mm. Prije samog žbukanja nanosi se sloj cementnog šprica, a na svim rubovima i kutevima se postavljaju lajsne za žbukanje. Stavka obuhvaća i druge predradnje, kao što je čišćenje zidova i zaštita stolarije te skela.</t>
  </si>
  <si>
    <t>6.2.</t>
  </si>
  <si>
    <t xml:space="preserve">Nabava, dobava i postavljanje EPS-a (100 kPa tlačne ćvrstoće, ʎ=0,048 W/mK), d=3 cm, s finalnom obradom od akrilne žbuke i bojanje u bijeloj boji. </t>
  </si>
  <si>
    <t>1. Montažni radovi</t>
  </si>
  <si>
    <t>Instalacija vodovoda - 1. Montažni radovi</t>
  </si>
  <si>
    <t>Nabava, dobava i ugradnja PP-R cijevi sa svim potrebnim fazonskim i spojnim elementima i brtvenim materijalom te izrada instalacije u građevini za radni tlak do 10 bara - hladna voda. U mjernu jedinicu stavke je potrebno uračunati i sve fazonske komade, koljena, spojeve i ostale dijelove koji nastaju spajanjem cijevi, kao i sam rad na spajanju dijelova cijevovoda do potpune gotovosti istog. Stavkom obuhvatiti i spoj na postojeću instalaicju vode. Dani su unutarnji promjeri cijevi.</t>
  </si>
  <si>
    <t>Nabava, dobava i ugradnja elektro bojelra, kapaciteta 5,0 l. U stavku uračunati sve radove do potpune funkcionalnosti.</t>
  </si>
  <si>
    <t xml:space="preserve">Nabava, dobava i ugradnja PVC kanalizacijskih cijevi s naglavnim spojevima i svim potrebnim fazonskim komadima koji nisu posebno specificirani, spojnim i brtvenim materijalom, materijalom za pričvršćenje i zavješenje, svi radovi i radna skela ukoliko je potrebna. Stavkom obuhvatiti i spoj na postojeću instalaicju vode. Stavka uključuje i izrada šliceva u zidovima i podovima, te popravke istih nakon ugradnje cijevi. </t>
  </si>
  <si>
    <t>- PVC DN 70</t>
  </si>
  <si>
    <t>4. Strojarske instalacije</t>
  </si>
  <si>
    <t xml:space="preserve">Nabava, dobava i postavljanje EPS-a (100 kPa tlačne ćvrstoće, ʎ=0,048 W/mK), d=15,0 cm, s finalnom obradom od akrilne žbuke i bojanje u smeđoj boji postojeće fasade. </t>
  </si>
  <si>
    <t>Nabava, doprema na gradilište  i montaža vatrogasnih aparata. Obračun po kompletno ugrađenom aparatu. Tip S-6.</t>
  </si>
  <si>
    <t>redni</t>
  </si>
  <si>
    <t>opis opreme</t>
  </si>
  <si>
    <t>jed.</t>
  </si>
  <si>
    <t>ukupna</t>
  </si>
  <si>
    <t>broj</t>
  </si>
  <si>
    <t>i radova</t>
  </si>
  <si>
    <t>mjera</t>
  </si>
  <si>
    <t>količina</t>
  </si>
  <si>
    <t>cijena</t>
  </si>
  <si>
    <t>1.</t>
  </si>
  <si>
    <t>m</t>
  </si>
  <si>
    <t>(RCD) strujna zaštitna sklopka 40 A / 30 mA / 4P</t>
  </si>
  <si>
    <t>(RCD) strujna zaštitna sklopka 25 A / 30 mA / 4P</t>
  </si>
  <si>
    <t>automatski zaštitni prekidači:</t>
  </si>
  <si>
    <t>Sve komplet sa rednim stezaljkama, sabirnicama, kabelskim uvodnicama, spojnim vodičima P/F  odgovarajućeg presjeka i boje izolacije, kabelskim kanalicama, natpisnim i upozornim pločicama, te ostalim sitnim materijalom i priključnim priborom. Pristupačne dijelove pod naponom prekriti izolacijskom pločom. Ugraditi džep za dokumentaciju. U cijenu uključiti vrijednost svih potrebnih radova i materijala</t>
  </si>
  <si>
    <t>2.</t>
  </si>
  <si>
    <t>ELEKTRIČNA INSTALACIJA JAKE STRUJE</t>
  </si>
  <si>
    <t>KABELI I INSTALACIJSKI PRIBOR</t>
  </si>
  <si>
    <t>Dobava i polaganje u zid od blok ili pune opeke p/ž i u instalacijske cijevi, instalacijskih vodova, kabela:</t>
  </si>
  <si>
    <t>Dobava i polaganje u zid/strop/pod od betona, bloka ili pune opeke p/ž . Komplet sa svim razvodnim i prolaznim kutijama:</t>
  </si>
  <si>
    <t>CSS cijev Φ40mm</t>
  </si>
  <si>
    <t>CSS cijev Φ32mm</t>
  </si>
  <si>
    <t>CSS cijev Φ25mm</t>
  </si>
  <si>
    <t>CSS cijev Φ16mm</t>
  </si>
  <si>
    <t>RASVJETA, PRIKLJUČNICE I OSTALA TROŠILA</t>
  </si>
  <si>
    <t>2.1</t>
  </si>
  <si>
    <t>2.2</t>
  </si>
  <si>
    <t xml:space="preserve">kom </t>
  </si>
  <si>
    <t>3.</t>
  </si>
  <si>
    <t>3.1</t>
  </si>
  <si>
    <t>3.2</t>
  </si>
  <si>
    <t>3.3</t>
  </si>
  <si>
    <t>Dobava, ugradnja i spajanje priključnice za fiksni spoj, 5 stezaljki, p/ž</t>
  </si>
  <si>
    <t>UKUPNO 2.</t>
  </si>
  <si>
    <t>INSTALACIJA SUSTAVA ZAŠTITE OD MUNJE (LPS) I IZJEDNAČENJA POTENCIJALA</t>
  </si>
  <si>
    <r>
      <t>H05V-K   1x6 mm</t>
    </r>
    <r>
      <rPr>
        <vertAlign val="superscript"/>
        <sz val="10"/>
        <rFont val="Arial"/>
        <family val="2"/>
        <charset val="238"/>
      </rPr>
      <t xml:space="preserve">2 </t>
    </r>
    <r>
      <rPr>
        <sz val="10"/>
        <rFont val="Arial"/>
        <family val="2"/>
        <charset val="238"/>
      </rPr>
      <t xml:space="preserve">         </t>
    </r>
  </si>
  <si>
    <r>
      <t>H07V-R   1x10 mm</t>
    </r>
    <r>
      <rPr>
        <vertAlign val="superscript"/>
        <sz val="10"/>
        <rFont val="Arial"/>
        <family val="2"/>
        <charset val="238"/>
      </rPr>
      <t xml:space="preserve">2 </t>
    </r>
    <r>
      <rPr>
        <sz val="10"/>
        <rFont val="Arial"/>
        <family val="2"/>
        <charset val="238"/>
      </rPr>
      <t xml:space="preserve">         </t>
    </r>
  </si>
  <si>
    <r>
      <t>H07V-R   1x16 mm</t>
    </r>
    <r>
      <rPr>
        <vertAlign val="superscript"/>
        <sz val="10"/>
        <rFont val="Arial"/>
        <family val="2"/>
        <charset val="238"/>
      </rPr>
      <t>2</t>
    </r>
  </si>
  <si>
    <t>UKUPNO 3.</t>
  </si>
  <si>
    <t>4.</t>
  </si>
  <si>
    <t>INSTALACIJA SLABE STRUJE</t>
  </si>
  <si>
    <t>TELEFONSKO-RAČUNALNA INSTALACIJA I OPREMA</t>
  </si>
  <si>
    <t>Komplet sa svim potrebnim radom i materijalom uključujući postavljanje kutija žljebljenjem u zidovima od opeke.</t>
  </si>
  <si>
    <t>Komplet sa žljebljenjem zidova uključujući polaganje cijevi te isporuku, montažu i spajanje odgovarajućih prolaznih razvodnih kutija.</t>
  </si>
  <si>
    <t>UKUPNO 4.1</t>
  </si>
  <si>
    <t>5.</t>
  </si>
  <si>
    <t>INSTALACIJA SUSTAVA ZAŠTITE OD POŽARA</t>
  </si>
  <si>
    <t>Dobava i ugradnja paralelnog indikatora prorade javljača. Spaja se na kontakte standardnog podnožja. 
• napajanje 5-8 VDC
• potrošnja do 35 mA
• radna temperatura -25 do +80 ˚C
• crvena/bijela
• IP40</t>
  </si>
  <si>
    <t>Ručni javljač požara</t>
  </si>
  <si>
    <t xml:space="preserve">Adresibilna alarmna sirena za spoj na vatrodojavnu petlju </t>
  </si>
  <si>
    <t>Programiranje i konfiguriranje centrale dojave požara (nova petlja), izrada interakcijskih algoritama sa sučeljenim sustavima i provjera svih funkcija sustava</t>
  </si>
  <si>
    <t>Izrada tehničke dokumentacije izvedenog stanja sustava dojave požara u 6 primjeraka (3 pisana i 3 CD-a) uključujući svu potrebnu dokumentaciju za tehnički pregled sustava</t>
  </si>
  <si>
    <t>Primopredaja sustava korisniku (predaja tehničke dokumentacije izvedenog stanja, tehničkih listova i certifikata ugrađene opreme, predaja programske dokumentacije na CD-u i dr.)</t>
  </si>
  <si>
    <t>Dobava i isporuka samogasivog vatrodojavnog kabela crvene boje JB-Y(St)Y 2x0,8mm</t>
  </si>
  <si>
    <t xml:space="preserve">Dobava i isporuka PVC instalacijske cijevi Ø16 mm  uključujući potrebni instalacijski spojni i montažni pribor i materijal (gips, čavle, obujmice i vezice) </t>
  </si>
  <si>
    <t>Izmještanje postojećih elemenata sustava dojave požara</t>
  </si>
  <si>
    <t>6.</t>
  </si>
  <si>
    <t>ISPITIVANJE I MJERENJE</t>
  </si>
  <si>
    <t>kompl</t>
  </si>
  <si>
    <t xml:space="preserve">Napomena: </t>
  </si>
  <si>
    <t>Ispitivanje i mjerenje odnosi se na sve razdjelnike, instalaciju rasvjete i priključnica, telefonsko - računalnu instalaciju i instalaciju LPS-a.</t>
  </si>
  <si>
    <t>UKUPNO 6.</t>
  </si>
  <si>
    <t>7.</t>
  </si>
  <si>
    <t>DOKUMENTACIJA I KOORDINACIJA</t>
  </si>
  <si>
    <t>Izrada tehničke dokumentacije izvedenog stanja s uputama za uporabu i održavanje, te predaja investitoru (u 3 istovjetna primjerka u papirnatom obliku)</t>
  </si>
  <si>
    <t>Dostava jednopolnih shema – izvedeno stanje u PVC foliji i umetanje unutar svih razdjelnika</t>
  </si>
  <si>
    <t>UKUPNO 7:</t>
  </si>
  <si>
    <t>REKAPITULACIJA TROŠKOVA</t>
  </si>
  <si>
    <t>NISKONAPONSKI PRIKLJUČAK</t>
  </si>
  <si>
    <t>SVEUKUPNO :</t>
  </si>
  <si>
    <t>A  MULTI SPLIT SUSTAV HLAĐENJA</t>
  </si>
  <si>
    <t>Vanjska jedinica multi split sustava, s radnom tvari R-32, za spajanje do 4 unutarnje jedinice, namjenjena za vanjsku montažu - zaštićena od vremenskih utjecaja, s ugrađenim inverter kompresorom, zrakom hlađenim kondenzatorom i svim potrebnim elementima za zaštitu i kontrolu.</t>
  </si>
  <si>
    <t/>
  </si>
  <si>
    <t>1.0.0.</t>
  </si>
  <si>
    <t xml:space="preserve"> Vanjske jedinice</t>
  </si>
  <si>
    <t>1.1.1.</t>
  </si>
  <si>
    <t>Slijedećih tehničkih karakteristika:</t>
  </si>
  <si>
    <t>Hlađenje:</t>
  </si>
  <si>
    <t>Qh (maks./nom.) = 8,9/6,8 kW</t>
  </si>
  <si>
    <t>SEER= 8,54/7,29</t>
  </si>
  <si>
    <t>Grijanje:</t>
  </si>
  <si>
    <t>Qg (maks./nom.) = 11,10/8,6 kW</t>
  </si>
  <si>
    <t>SCOP= 4,65/3,83</t>
  </si>
  <si>
    <t>1.1.2.</t>
  </si>
  <si>
    <t>Vanjska jedinica multi split sustava, s radnom tvari R-32, za spajanje do 2 unutarnje jedinice, namjenjena za vanjsku montažu - zaštićena od vremenskih utjecaja, s ugrađenim inverter kompresorom, zrakom hlađenim kondenzatorom i svim potrebnim elementima za zaštitu i kontrolu.</t>
  </si>
  <si>
    <t>Qh (maks./nom.) = 5,5/5,00 kW</t>
  </si>
  <si>
    <t>SEER= 8,80/8,51</t>
  </si>
  <si>
    <t>Qg (maks./nom.)= 6,3/5,6 kW</t>
  </si>
  <si>
    <t>SCOP= 4,79/4,61</t>
  </si>
  <si>
    <t>2.0.0.</t>
  </si>
  <si>
    <t xml:space="preserve"> Unutarnje jedinice</t>
  </si>
  <si>
    <t>2.1.0.</t>
  </si>
  <si>
    <t xml:space="preserve">Profesionalna unutarnja zidna jedinica s maskom predviđena za montažu na zid, opremljena ventilatorom, 5-brzinskim elektromotorom, izmjenjivačem topline s direktnom ekspanzijom freona, te svim potrebnim elementima za filtriranje, zaštitu, kontrolu i regulaciju uređaja i temperature, </t>
  </si>
  <si>
    <t>2.1.1.</t>
  </si>
  <si>
    <t>Tehničke karakteristike uređaja:</t>
  </si>
  <si>
    <t>Qh= 1,7 kW</t>
  </si>
  <si>
    <t>Qg= 1,9 kW</t>
  </si>
  <si>
    <t>N = 0,023 / 0,029 kW - 230 V - 50 Hz</t>
  </si>
  <si>
    <t>Stavka uključuje bežični daljinski upravljač sa 7-dnevnim timerom i ugrađenim WiFi sučeljem.</t>
  </si>
  <si>
    <t>2.1.2.</t>
  </si>
  <si>
    <t>Qh = 2,0 kW (1,3-2,6)</t>
  </si>
  <si>
    <t>Qg = 2,5 kW (1,3-3,5)</t>
  </si>
  <si>
    <t>2.1.3.</t>
  </si>
  <si>
    <t>Qh = 3,4 kW (1,4-4,0)</t>
  </si>
  <si>
    <t>Qg = 4,0 kW (1,4-5,2)</t>
  </si>
  <si>
    <t>N = 0,027 / 0,030 kW - 230 V - 50 Hz</t>
  </si>
  <si>
    <t>UKUPNO A:</t>
  </si>
  <si>
    <t>B . RADIJATORSKO GRIJANJE</t>
  </si>
  <si>
    <t xml:space="preserve"> Radijatori i pripadajuća oprema</t>
  </si>
  <si>
    <t>Čelični ventil kompakt radijatori sa priključkom u sredini, opremljeni kutnom priključnom garniturom i termostatskom glavom te konzolama za vješanje o zidslijedećih tipova i veličina:</t>
  </si>
  <si>
    <t>11VM 600/400</t>
  </si>
  <si>
    <t>11VM 600/520</t>
  </si>
  <si>
    <t>21VM-S 600/400</t>
  </si>
  <si>
    <t>21VM-S 600/520</t>
  </si>
  <si>
    <t>21VM-S 600/600</t>
  </si>
  <si>
    <t>21VM-S 600/720</t>
  </si>
  <si>
    <t>UKUPNO 1.0.0:</t>
  </si>
  <si>
    <t>Cijevni materijal i izolacija</t>
  </si>
  <si>
    <r>
      <t xml:space="preserve">(Čelične cijevi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42,4x3,25, Cu cijevi 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22x1,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28x1,5 i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35x1,5, PE-Al-PE cijevi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>16x2 sa pripadajućim fitinzima , prelaznim komadima i izolacijom )</t>
    </r>
  </si>
  <si>
    <t>UKUPNO 2.0.0:</t>
  </si>
  <si>
    <t>3.0.0.</t>
  </si>
  <si>
    <t>Oprema toplinske stanice</t>
  </si>
  <si>
    <t>3.0.1.</t>
  </si>
  <si>
    <t>3.0.2.</t>
  </si>
  <si>
    <t>UKUPNO 3.0.0:</t>
  </si>
  <si>
    <t>4.0.0.</t>
  </si>
  <si>
    <t>Demontaža stare te montaža nove instalacije do pune pogonske gotovosti uključujući tlačnu probu i probni pogon</t>
  </si>
  <si>
    <t>UKUPNO 4..0.0:</t>
  </si>
  <si>
    <t>2. Montažni radovi</t>
  </si>
  <si>
    <t>Instalacija kanalizacije - 2. Montažni radovi</t>
  </si>
  <si>
    <t>3. Elektro instalacije</t>
  </si>
  <si>
    <t>2. Vodovod i kanalizacija</t>
  </si>
  <si>
    <t>8. Prozori i vrata</t>
  </si>
  <si>
    <t>9. Ostali radovi</t>
  </si>
  <si>
    <t>STROJARSKI RADOVI</t>
  </si>
  <si>
    <t>TROŠKOVNIK - DIO 1</t>
  </si>
  <si>
    <r>
      <t xml:space="preserve"> -Če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>42,4x3,25,</t>
    </r>
  </si>
  <si>
    <r>
      <t xml:space="preserve"> - Cu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 22x1 mm</t>
    </r>
  </si>
  <si>
    <r>
      <t xml:space="preserve"> - Cu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 28x,51 mm</t>
    </r>
  </si>
  <si>
    <r>
      <t xml:space="preserve"> - Cu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 35x1,5 mm</t>
    </r>
  </si>
  <si>
    <r>
      <t xml:space="preserve"> -PEx-Al-PEx </t>
    </r>
    <r>
      <rPr>
        <sz val="11"/>
        <rFont val="Calibri"/>
        <family val="2"/>
        <charset val="238"/>
      </rPr>
      <t>Ø</t>
    </r>
    <r>
      <rPr>
        <sz val="10"/>
        <color theme="1"/>
        <rFont val="Arial"/>
        <family val="2"/>
        <charset val="238"/>
      </rPr>
      <t xml:space="preserve"> 16x2</t>
    </r>
  </si>
  <si>
    <t>5.0.0.</t>
  </si>
  <si>
    <t>UKUPNO 5..0.0:</t>
  </si>
  <si>
    <r>
      <rPr>
        <b/>
        <i/>
        <sz val="10"/>
        <rFont val="Arial"/>
        <family val="2"/>
      </rPr>
      <t>Građevina:</t>
    </r>
    <r>
      <rPr>
        <i/>
        <sz val="10"/>
        <rFont val="Arial"/>
        <family val="2"/>
        <charset val="238"/>
      </rPr>
      <t xml:space="preserve"> Rekonstrukcija (nadogradnja i pruređenje prostora) doma za starije i nemoćne osobe</t>
    </r>
  </si>
  <si>
    <r>
      <rPr>
        <b/>
        <i/>
        <sz val="10"/>
        <rFont val="Arial"/>
        <family val="2"/>
      </rPr>
      <t>Investitor:</t>
    </r>
    <r>
      <rPr>
        <i/>
        <sz val="10"/>
        <rFont val="Arial"/>
        <family val="2"/>
        <charset val="238"/>
      </rPr>
      <t xml:space="preserve"> Dom za starije i nemoćne osobe Beli Manastir, 
OIB: 34580944535,</t>
    </r>
  </si>
  <si>
    <r>
      <rPr>
        <b/>
        <i/>
        <sz val="10"/>
        <rFont val="Arial"/>
        <family val="2"/>
      </rPr>
      <t xml:space="preserve">Lokacija: </t>
    </r>
    <r>
      <rPr>
        <i/>
        <sz val="10"/>
        <rFont val="Arial"/>
        <family val="2"/>
      </rPr>
      <t xml:space="preserve">Bana Jelačića 108, 31300 Beli Manastir, 
k.č.br. 2807/1, k.o. Beli Manastir
</t>
    </r>
  </si>
  <si>
    <t>NISKONAPONSKI PRIKLJUČAK I RAZVOD ELEKTRIČNE ENERGIJE</t>
  </si>
  <si>
    <t>Napajanje razvodnog ormara 'Rk' izvesti kabelom NYY-J 5x10 mm2 iz postojećeg ormara GRO. U ormar ugraditi odlazni osigurač C32/3 A.</t>
  </si>
  <si>
    <t>NYY-J 5x10 mm2</t>
  </si>
  <si>
    <t>CSS Φ50 mm</t>
  </si>
  <si>
    <t>automatski zaštitni prekidač C32/3 A</t>
  </si>
  <si>
    <t>Rastavna sklopka 4P, 32 A, INS, prekidna moć 15 kA</t>
  </si>
  <si>
    <t>Katodni odvodnik prenapona 3P+N, sa signalizacijom stanja, 15kA/20kA, tip 2</t>
  </si>
  <si>
    <t>2.5.1.</t>
  </si>
  <si>
    <t>C16 A, prekidna moć 10 kA, 1P</t>
  </si>
  <si>
    <t>2.5.2.</t>
  </si>
  <si>
    <t>C10 A, prekidna moć 10 kA, 1P</t>
  </si>
  <si>
    <t>2.5.3.</t>
  </si>
  <si>
    <t>C6 A, prekidna moć 10 kA, 1P</t>
  </si>
  <si>
    <t>2.5.4.</t>
  </si>
  <si>
    <t>C20 A, prekidna moć 10 kA, 1P</t>
  </si>
  <si>
    <t>Impulsni relej iTL 16A, 230 V</t>
  </si>
  <si>
    <r>
      <t>Komplet</t>
    </r>
    <r>
      <rPr>
        <b/>
        <sz val="10"/>
        <rFont val="Arial"/>
        <family val="2"/>
        <charset val="238"/>
      </rPr>
      <t xml:space="preserve"> razdjelnik 'Rk'</t>
    </r>
    <r>
      <rPr>
        <sz val="10"/>
        <rFont val="Arial"/>
        <family val="2"/>
        <charset val="238"/>
      </rPr>
      <t xml:space="preserve"> sa svim potrebnim radom i materijalom.</t>
    </r>
  </si>
  <si>
    <t>Isporučiti, ugraditi i spojiti kutiju za izjednačanje potencijala 'SIP'</t>
  </si>
  <si>
    <t>UKUPNO 1:</t>
  </si>
  <si>
    <t>NYM-J 3x1.5 mm2</t>
  </si>
  <si>
    <t>NYM-J 3x2.5 mm2</t>
  </si>
  <si>
    <t>NYM-J 5x2.5 mm2</t>
  </si>
  <si>
    <t>NYM-J 5x1.5 mm2</t>
  </si>
  <si>
    <t>NYM-J 3x4 mm2</t>
  </si>
  <si>
    <t>Komplet s montažom cijevi sa žljebljenjem zida, uvlačenjem vodova te montažom odgovarajućih razvodnih kutija prema potrebi.</t>
  </si>
  <si>
    <t>UKUPNO 2.1:</t>
  </si>
  <si>
    <t>Isporuka i montaža na zid/strop i spajanje rasvjetnih tijela komplet s montažnim i spojnim priborom.</t>
  </si>
  <si>
    <t>1.4.1.</t>
  </si>
  <si>
    <t>Ovjesni pribor tip A</t>
  </si>
  <si>
    <t>1.4.2.</t>
  </si>
  <si>
    <t>Ovjesni pribor tip B</t>
  </si>
  <si>
    <t>1.4.3.</t>
  </si>
  <si>
    <t>Spojni komad</t>
  </si>
  <si>
    <t>1.8.1.</t>
  </si>
  <si>
    <t>Nadgradni modul</t>
  </si>
  <si>
    <t>1.12.1.</t>
  </si>
  <si>
    <t>1.12.2.</t>
  </si>
  <si>
    <t xml:space="preserve">obična sklopka 10A, 230V, 2 modula s okvirom, nosačem i ugradbenom kutijom za 2 modula </t>
  </si>
  <si>
    <t xml:space="preserve">izmjenična sklopka 10A, 230V, 2 modula s okvirom, nosačem i ugradbenom kutijom za 2 modula </t>
  </si>
  <si>
    <t xml:space="preserve">tipkalo 6A, 250V,  širine 2 modula </t>
  </si>
  <si>
    <t>Dobava, ugradnja i spajanje sljedeće instalacijske opreme:</t>
  </si>
  <si>
    <t xml:space="preserve">Priključnica 230V, 16A, 2P+E, 2 modula s okvirom, nosačem i ugradbenom kutijom za 2 modula </t>
  </si>
  <si>
    <t xml:space="preserve">Priključnica 230V sa zaštitnim poklopcem, 16A, 2P+E, 2 modula s okvirom, nosačem i ugradbenom kutijom za 2 modula </t>
  </si>
  <si>
    <t xml:space="preserve">Priključnica dvostruka 230V, 16A, 2P+E, 2x2 modula, s okvirom za 4 modula, nosačem i ugradbenom kutijom za 4 modula </t>
  </si>
  <si>
    <t>Dobava, montaža i spajanje podne kutije za opremanje (12M) komplet s poklopcem, okvirom, ugradbenom kutijom za ugradnju i mogućnošću fiksiranja:</t>
  </si>
  <si>
    <t>Priključnica 230V s poklopcem, 16A, 2P+E, 2 modula</t>
  </si>
  <si>
    <t>5.2.</t>
  </si>
  <si>
    <t>KAT.6 RJ45 priključnica, 1M</t>
  </si>
  <si>
    <t>Dobava, montaža i ugradnja sljedećeg modularnog seta:</t>
  </si>
  <si>
    <t>Priključnica 230V, 16A, 2P+E, 2 modula</t>
  </si>
  <si>
    <t>KAT.6 RJ45 priključnica, 1 modul</t>
  </si>
  <si>
    <t>6.3.</t>
  </si>
  <si>
    <t>okvir za 7 modula</t>
  </si>
  <si>
    <t>6.4.</t>
  </si>
  <si>
    <t>nosač okvira za 7 modula</t>
  </si>
  <si>
    <t>6.5.</t>
  </si>
  <si>
    <t>ugradbena kutija</t>
  </si>
  <si>
    <t>6.6.</t>
  </si>
  <si>
    <t>slijepi modul 1M</t>
  </si>
  <si>
    <t xml:space="preserve">Isporučiti sav potreban instalacijski pribor i izvesti spajanje el. uređaja na el. instalaciju (termostati, klime, el.rolete i sl.) </t>
  </si>
  <si>
    <t>8.</t>
  </si>
  <si>
    <t>UKUPNO 2.2.</t>
  </si>
  <si>
    <t>Dobava i polaganje u zid od blok ili pune opeke p/ž i u instalacijske cijevi, instalacijskih vodova sa svim potrebnim    razvodnim    kutijama, opremljenim odgovarajućim stezaljkama. Kabeli:</t>
  </si>
  <si>
    <t>Priključnica RJ45 CAT.6E PRIKLJ. 2M</t>
  </si>
  <si>
    <t>Dobava i polaganje cijevi (u pod, zid), s potrebnim probojima komplet sa sitnim spojnim materijalom i priborom :</t>
  </si>
  <si>
    <t>Dobava, montaža i ugradnja kabela F/UTP cat.6a</t>
  </si>
  <si>
    <t>Dobava i montaža p/ž razvodnog ormara slabe struje 'HD' s neprozirnim vratima, dimenzija cca 450x300x70 mm, za koncentraciju komunikacijskih kabela projektiranog djela građevine sa svim potrebnim montažnim priborom i materijalom</t>
  </si>
  <si>
    <t>Dobava i ugradnja kartice petlje u postojeću vatrodojavnu centralu ili proširenje postojeće petlje sustava vatrodojave</t>
  </si>
  <si>
    <t>Dobava i ugradnja optičko-dimnog, analogno adresibilnog javljača požara s ranom detekcijom dima u stvaranju, plamena i tinjajuće vatre, s izolatorom kvara na petlji ugrađenim u samom javljaču, visoka otpornost na vlagu, ugrađen svjetlosni indikator za signalizaciju alarma. Signal se procesira detekcijskim algoritmom.</t>
  </si>
  <si>
    <t>Puštanje u rad i ispitivanje sustava do razine projektnom pune funkcionalnosti uključujući interakcije s integriranim sustavima</t>
  </si>
  <si>
    <t>Ispitivanje funkcionalnosti sustava dojave požara od strane ovlaštene tvrtke i izdavanje uvjerenja o funkcionalnosti sustava za dojavu požara</t>
  </si>
  <si>
    <t>9.</t>
  </si>
  <si>
    <t>10.</t>
  </si>
  <si>
    <t>11.</t>
  </si>
  <si>
    <t>12.</t>
  </si>
  <si>
    <t>13.</t>
  </si>
  <si>
    <t>UKUPNO 5.:</t>
  </si>
  <si>
    <t>HRK</t>
  </si>
  <si>
    <t>*Napomena: Cijene su izražene bez PDV-a</t>
  </si>
  <si>
    <t>U Višnjevcu, prosinac 2020. godine</t>
  </si>
  <si>
    <t>Izrada, dobava i montaža do potpune gotovosti al. vrata: dubine okvira 45 mm, s vidljivim krilom s vanjske strane dubine 93 mm, plastificirani ili eloksirani u tonu. Način otvaranja prema pripadnim shemama. Okov za otvaranje prilagođen sustavu i po preporuci proizvođača sustava.
Boja siva-antracit.                                                                                                                 Ostakljenje staklom 6+14+4=24 mm, jedno staklo mutno.                                                                                         U cijenu su uključeni i svi potrebni rubni opšavi iz aluminijskog plastificiranog lima u RAL-u aluminijskih prozora. 
Uw prozora, min 1,4. Raster polja širine 180/280 cm. Vrata se sastoje od dva krila, jedno 100 cm, drugo 80 cm. Jedno krilo fiksno s mogučnošću otvaranja. Površina ostaklenja do 30 %. . POZ 1</t>
  </si>
  <si>
    <r>
      <t>Nabava, doprema na gradilište i montaža zidnih protupožarnih hidranata</t>
    </r>
    <r>
      <rPr>
        <sz val="10"/>
        <color theme="1"/>
        <rFont val="Arial"/>
        <family val="2"/>
        <charset val="238"/>
      </rPr>
      <t xml:space="preserve"> komplet s pripadajućom opremom:
 - tlačna cijev Ø 25 dužine 15 m sa spojnicama
 - kutni ventil Ms 2" sa stabilnom spojnicom (Al) Ø 25 mm
 - mlaznica Ø 25 mm Al sa zasunom
 - okretni nastavak Ms2"
Obračun po kompletno ugrađenom hidrantu i ormarićem.</t>
    </r>
  </si>
  <si>
    <t>Izrada, dobava i montaža do potpune gotovosti al. balkonskih vrata u sistemu profila sa termo ispunom: profili s prekinutim toplinskim mostom dubine okvira 85 mm, ispunjeni termo ispunom, s vidljivim krilom sa vanjske strane dubine 93 mm, plastificirani ili eloksirani u tonu. Okov za otvaranje prilagođen sustavu i po preporuci proizvođača sustava.
Boja siva-antracit.                                                                                                                     Ostakljenje “IZO” staklom 6+14+4+14+4=42 mm, međuprostor ispunjen Argonom                                                                                          Balkonska vrata se ugrađuju na spoju sa zidom po sistemu RAL montaže. U cijenu su uključeni i svi potrebni rubni opšavi iz aluminijskog plastificiranog lima u RAL-u aluminijskih balkonskih vrata, te termoizolacija i hidroizolacija na spoju sa zidom. Stavkom je potrebno urediti špalete. Obračun po komadu. Uw prozora, min 1,4.Rastera polja širine 90/210 cm. Uw min 1,4. POZ 2</t>
  </si>
  <si>
    <t>Izrada, dobava i montaža do potpune gotovosti al. vrata: dubine okvira 45 mm, s vidljivim krilom s vanjske strane dubine 93 mm, plastificirani ili eloksirani u tonu. Način otvaranja prema pripadnim shemama. Okov za otvaranje prilagođen sustavu i po preporuci proizvođača sustava.
Boja siva-antracit.                                                                                                                 Ostakljenje staklom 6+14+4=24 mm, jedno staklo mutno.                                                                                         U cijenu su uključeni i svi potrebni rubni opšavi iz aluminijskog plastificiranog lima u RAL-u aluminijskih prozora. 
Uw prozora, min 1,4. Raster polja širine 100/280 cm, s nadsvijetlom. Površina ostaklenja do 30 %. . POZ 1a</t>
  </si>
  <si>
    <t>Izrada, dobava i montaža do potpune gotovosti al. balkonskih vrata u sistemu profila sa termo ispunom: profili s prekinutim toplinskim mostom dubine okvira 85 mm, ispunjeni termo ispunom, s vidljivim krilom sa vanjske strane dubine 93 mm, plastificirani ili eloksirani u tonu. Okov za otvaranje prilagođen sustavu i po preporuci proizvođača sustava.
Boja siva-antracit.                                                                                                                     Ostakljenje “IZO” staklom 6+14+4+14+4=42 mm, međuprostor ispunjen Argonom                                                                                          Balkonska vrata se ugrađuju na spoju sa zidom po sistemu RAL montaže. U cijenu su uključeni i svi potrebni rubni opšavi iz aluminijskog plastificiranog lima u RAL-u aluminijskih balkonskih vrata, te termoizolacija i hidroizolacija na spoju sa zidom. Stavkom je potrebno urediti špalete. Obračun po komadu. Uw prozora, min 1,4.Rastera polja širine 60/60 cm. Uw min 1,4. POZ 6</t>
  </si>
  <si>
    <t>Izrada, dobava i montaža do potpune gotovosti al. prozora u sistemu profila sa termo ispunom: profili s prekinutim toplinskim mostom dubine okvira 85 mm, ispunjeni termo ispunom, s vidljivim krilom sa vanjske strane dubine 93 mm, plastificirani ili eloksirani u tonu. Način otvaranja prema pripadnim shemama ili fiksno. Okov za otvaranje prilagođen sustavu i po preporuci proizvođača sustava.
Boja siva-antracit.                                                                                                                     Ostakljenje “IZO” staklom 6+14+4+14+4=42 mm, međuprostor ispunjen Argonom                                                                                          Prozor se ugrađuje na spoju sa zidom po sistemu RAL montaže. U cijenu su uključeni i svi potrebni rubni opšavi iz aluminijskog plastificiranog lima u RAL-u aluminijskih prozora, te termoizolacija i hidroizolacija na spoju sa zidom. Unutarnja prozorska klupčica iz aluminijskog lima, vanjska tipska aluminijska.
Rastera polja širine 100/90 cm. POZ 5</t>
  </si>
  <si>
    <t>Izrada, dobava i montaža do potpune gotovosti al. balkonskih vrata u sistemu profila sa termo ispunom: profili s prekinutim toplinskim mostom dubine okvira 85 mm, ispunjeni termo ispunom, s vidljivim krilom sa vanjske strane dubine 93 mm, plastificirani ili eloksirani u tonu. Okov za otvaranje prilagođen sustavu i po preporuci proizvođača sustava.
Boja siva-antracit.                                                                                                                     Ostakljenje “IZO” staklom 6+14+4+14+4=42 mm, međuprostor ispunjen Argonom                                                                                          Balkonska vrata se ugrađuju na spoju sa zidom po sistemu RAL montaže. U cijenu su uključeni i svi potrebni rubni opšavi iz aluminijskog plastificiranog lima u RAL-u aluminijskih balkonskih vrata, te termoizolacija i hidroizolacija na spoju sa zidom. Stavkom je potrebno urediti špalete. Obračun po komadu. Uw prozora, min 1,4.Rastera polja širine 180/210 cm. Uw min 1,4. POZ 4</t>
  </si>
  <si>
    <t>Izrada, dobava i montaža do potpune gotovosti al. balkonskih vrata u sistemu profila sa termo ispunom: profili s prekinutim toplinskim mostom dubine okvira 85 mm, ispunjeni termo ispunom, s vidljivim krilom sa vanjske strane dubine 93 mm, plastificirani ili eloksirani u tonu. Okov za otvaranje prilagođen sustavu i po preporuci proizvođača sustava.
Boja siva-antracit.                                                                                                                     Ostakljenje “IZO” staklom 6+14+4+14+4=42 mm, međuprostor ispunjen Argonom                                                                                          Balkonska vrata se ugrađuju na spoju sa zidom po sistemu RAL montaže. U cijenu su uključeni i svi potrebni rubni opšavi iz aluminijskog plastificiranog lima u RAL-u aluminijskih balkonskih vrata, te termoizolacija i hidroizolacija na spoju sa zidom. Stavkom je potrebno urediti špalete. Obračun po komadu. Uw prozora, min 1,4.Rastera polja širine 160/210 cm. Uw min 1,4. POZ 3</t>
  </si>
  <si>
    <t>Nabava, dobava i ugradnja PP-R cijevi sa svim potrebnim fazonskim i spojnim elementima i brtvenim materijalom te izrada instalacije u građevini za radni tlak do 10 bara - topla voda. U mjernu jedinicu stavke je potrebno uračunati i sve fazonske komade, koljena, spojeve i ostale dijelove koji nastaju spajanjem cijevi, kao i sam rad na spajanju dijelova cijevovoda do potpune gotovosti istog. Stavkom obuhvatiti i spoj na postojeću instalaciju vode. Dani su unutarnji promjeri cijevi.</t>
  </si>
  <si>
    <t xml:space="preserve">Sezonska učinkovitost </t>
  </si>
  <si>
    <t>Cirkulacijska jedinica sastojeći se od : cirkulacijske pumpe, elektromotornog  troputnog mješajučeg ventila, elektronskog regulatora sa pripadajućim osjetnicima za vođenje temperature polaznog voda prema vanjskoj temperaturi,sve  sklopljeno u jednu cjelinu ,obloženo tvrdom termoizolacijom.</t>
  </si>
  <si>
    <t>Hidraulička skretnica, razdjelnici i ostala armatura potrebna za povezivanje na postojeći toplinski izvor u objektu.
 -Hidraulička skretnica,
 - Razdjelnik/sbirnik za radijatorske krugove nazivnog priključka R1"sa 7 navojnih odvojaka R3/4"opremljenih kuglastim slavinma mjeračima protoka na polazu odnosno prigušnicama u povratu te odzračnim ventilima i kuglastim slavinama na kolektorima polaza i povrata, sve montirano na pocinčanim konzolama u ugradbenom limenom ormariću prikladnih dimenzija.</t>
  </si>
  <si>
    <t>Radovi na spajanju novog radijatora u objektu. Obuhvaćeni su svi radovi, materijali rad, na spajanju novog radijatora. Napomena: radijator nije uključen u stavci, radijator je dan u stavci B.1.0.0.</t>
  </si>
  <si>
    <r>
      <rPr>
        <b/>
        <sz val="10"/>
        <rFont val="Arial"/>
        <family val="2"/>
      </rPr>
      <t xml:space="preserve">NAPOMENA: </t>
    </r>
    <r>
      <rPr>
        <i/>
        <sz val="10"/>
        <rFont val="Arial"/>
        <family val="2"/>
      </rPr>
      <t>Cijena za svaku točku ovog troškovnika mora obuhvatiti dobavu, montažu, spajanje, te dovođenje stavke u stanje potpune funkcionalnosti. U cijenu treba ukalkulirati sav spojni, montažni, pridržni i ostali materijal potreban za potpuno funkcioniranje pojedine stavke.  Prilikom izrada ponude treba imati u vidu najnovije važeće propise za pojedine vrste instalacije.Izvođač je dužan prijenos, ugradnju i montažu opreme, kao  i svu građevinsku pomoć izvesti o svom trošku, te sve radove nuditi u jediničnim cijenama predmetnog troškovnika. Svi razdjelnici trebaju biti sastavljeni, ispitani i isporučeni sa natpisnom pločicom.</t>
    </r>
  </si>
  <si>
    <r>
      <t>Dobava, montaža, ugradnja u zid i spajanje zidnog, plastičnog razdjelnog ormara potkrovlja</t>
    </r>
    <r>
      <rPr>
        <b/>
        <sz val="10"/>
        <rFont val="Arial"/>
        <family val="2"/>
        <charset val="238"/>
      </rPr>
      <t xml:space="preserve"> 'Rk' </t>
    </r>
    <r>
      <rPr>
        <sz val="10"/>
        <rFont val="Arial"/>
        <family val="2"/>
        <charset val="238"/>
      </rPr>
      <t>s neprozirnim vratima,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 reda x 18 modula, komplet sa svim potrebnim montažnim i spojnim priborom, koji se sastoji od:</t>
    </r>
  </si>
  <si>
    <t xml:space="preserve">Ovjesna linijska LED svjetiljka,  (oznaka na nacrtu A2) mikroprizmatični difuzor, aluminijsko kućište, snaga sistema max. 42 W, svjetlosni tok svjetiljke min. 5177 lm, ukupna svjetlosna iskoristivost svjetiljke min. 123 lm/W, životni vijek LED modula L80B10 ≥60.000 radnih sati uz 80% održavanja inicijalnog svjetlosnog toka, ≥IP40, ≥IK04, temperatura boje svjetlosti 4000K, svjetiljka dimenzija približno 1702x48x70 mm (dozvoljeno odstupanje ±10%). </t>
  </si>
  <si>
    <t xml:space="preserve">Ovjesna linijska LED svjetiljka,  (oznaka na nacrtu A3) mikroprizmatični difuzor, aluminijsko kućište, snaga sistema max. 42 W, svjetlosni tok svjetiljke min. 5177 lm, ukupna svjetlosna iskoristivost svjetiljke min. 123 lm/W, životni vijek LED modula L80B10 ≥60.000 radnih sati uz 80% održavanja inicijalnog svjetlosnog toka, ≥IP40, ≥IK04, temperatura boje svjetlosti 4000K, svjetiljka dimenzija približno 1702x48x70 mm (dozvoljeno odstupanje ±10%)  </t>
  </si>
  <si>
    <t>Ovjesna linijska LED svjetiljka,  (oznaka na nacrtu A4) mikroprizmatični difuzor, aluminijsko kućište, snaga sistema max. 42 W, svjetlosni tok svjetiljke min. 5177 lm, ukupna svjetlosna iskoristivost svjetiljke min. 123 lm/W, životni vijek LED modula L80B10 ≥60.000 radnih sati uz 80% održavanja inicijalnog svjetlosnog toka, ≥IP40, ≥IK04, temperatura boje svjetlosti 4000K, svjetiljka dimenzija približno 1702x48x70 mm (dozvoljeno odstupanje ±10%)</t>
  </si>
  <si>
    <t>Svjetiljka nadgradna, LED izvor svjetlosti,  (oznaka na nacrtu A6) UV stabilno plastično kućište, difuzor od UV stabilnog polikarbonata, efektivni svjetosni tok ili svjetlosni tok svjetiljke s uračunatim gubicima u optičkom sustavu min. 2780 lm, snaga sistema max. 24 W (LED izvor+driver), ukupna svjetlosna iskoristivost svjetiljke sa uračunatim gubicima u optičkom sustavu min. 115 lm/W, životni vijek LED modula L90B10 ≥50.000 radnih sati uz 90% održavanja inicijalnog svjetlosnog toka, uzvrat boje Ra&gt;80, temperatura boje svjetlosti 4000K, zaštita min. IP54, mehanička zaštita svjetiljke min. IK10, rad na maksimalnoj temperaturi okoline +35°C, dimenzije svjetiljke približno ф300x85 mm (dozvoljeno odstupanje ±10%).</t>
  </si>
  <si>
    <t>Zidna nadgradna LED svjetiljka,  (oznaka na nacrtu A7) aluminijsko kućište, snage max. 14W, svjetlosni tok min. 1050 lm, ukupna svjetlosn a iskoristivost svjetiljke min. 72 lm/W, životni vijek LED modula L70B50 ≥50.000 radnih sati uz 70% održavanja inicijalnog svjetlosnog toka, temperatura boje svjetlosti 4000K, Ra&gt;80, IP44, IK04, svjetiljka maksimalne dužine 580 mm.</t>
  </si>
  <si>
    <t>Nadgradna zidna svjetiljka,  (oznaka na nacrtu A8) LED izvor svjetlosti, aluminijsko kućište,  efektivni svjetosni tok ili svjetlosni tok svjetiljke s uračunatim gubicima u optičkom sustavu min 105 lm, snaga sistema max 6 W (LED izvor+driver), ukupna svjetlosna i skoristivost svjetiljke min. 17,5 lm/W, životni vijek LED modula pri L70B30 ≥36.000 radnih sati uz 70% održavanja inicijalnog svjetlosnog toka, Ra&gt;80, temperatura boje svjetlosti 3000K, zaštita od prodora stranog tijela min. IP20, dimenzije svjetiljke približno 90x76x76 mm (dozvoljeno odstupanje ±10%)</t>
  </si>
  <si>
    <t xml:space="preserve">Ugradna svjetiljka,  (oznaka na nacrtu A9) LED izvor svjetlosti, aluminijsko kućište, visoko sjajni odsijač, UGR&lt;19, efektivni svjetosni tok ili svjetlosni tok svjetiljke s uračunatim gubicima u optičkom sustavu min. 1200lm, snaga sistema max 12W (LED izvor+driver), ukupna svjetlosna iskoristivost svjetiljke min. 104 lm/W, životni vijek LED modula pri L70B50 ≥60.000 radnih sati uz 70% održavanja inicijalnog svjetlosnog toka, Ra&gt;80, temperatura boje svjetlosti 4000K, zaštita ≥IP44, PF≥0,9 </t>
  </si>
  <si>
    <t>Svjetiljka ugradna,  (oznaka na nacrtu A12) LED izvor svjetlosti, aluminijsko kućište, bijela boja, efektivni svjetlosni tok min 1200lm, svjetlosna iskoristivost svjetiljke s uračunatim gubicima u optičkom sustavu 100 lm/W, snaga sistema (LED izvor+driver) max 12W, životni vijek L80B50 ≥ 40000h, Ra 80, 4000K, IP44, IK02, stupanj bliještanja UGR ≤ 19, dimenzija svjetiljke pxv = 165X68mm±5%</t>
  </si>
  <si>
    <t>Nadgradna zidna svjetiljka, (A11 na nacrtu) LED izvor svjetlosti, direktno/indirektna distribucija svjetla, aluminijsko kućište, bijela boja, opalni difuzor, UGR≤22, efektivni svjetlosni tok min 4224 lm, snaga sistema (LED izvor+driver) max 48 W, ukupna svjetlosna iskoristivost svjetiljke 88 lm/W, kvaliteta LED svjetlosti Mac Adams 3, životni vijek L80/B10 ≥ 50000h, Ra≥90, 4000K, IP40, fotobiloška kategorija RG0/RG1 dimenzije vxšxd 315x40x130mm (dozvoljeno odstupanje±5%).</t>
  </si>
  <si>
    <t>Svjetiljka sigurnosna za rasvjetu evakuacijskog puta,  (oznaka na nacrtu P1) LED izvor svjetlost, autonomija 1h, funkcija auto testa, pripravni spoj, 3W, IP22, efektivni svjetlosni tok svjetiljke s uračunatim gubicima u optičkom sustavu min. 380 lm</t>
  </si>
  <si>
    <t>Svjetiljka nadgradna  (oznaka na nacrtu P3) za označavanje evakuacijskoga puta,  s dvostranim piktogramom, LED izvor svjetlosti, snaga 1W, vrijeme autonomije 1h, stalni spoj, FLZV niskonaponski sustav rada na 24V DC, centralni sustav napajanja , adresabilni modul, IP41, sa optičkim sistem za rasvjetu evakuacjskog puta, efektivni svjetlosni tok za rasvjetu evakuacijkog puta 80lm.</t>
  </si>
  <si>
    <t>PIKTOGRAM STRELICA DOLJE (150X300)</t>
  </si>
  <si>
    <t>Dobava, ugradnja u zidove  od gips kartonskih ploča i zidove od betona ili opeke, te spajanje slijedeće modularne instalacijske opreme</t>
  </si>
  <si>
    <t xml:space="preserve">Sklopke,  (boja po izboru investitora), komplet s ugradbenom kutijom, držačem i okvirom proizvodnje </t>
  </si>
  <si>
    <t xml:space="preserve">Priključnice,  (boja po izboru investitora), komplet s ugradbenom kutijom, držačem i okvirom </t>
  </si>
  <si>
    <r>
      <t>Ispitivanje, mjerenje, proba, probni rad, pregledi, izdavanje protokola o mjerenjima  i sl. sukladno programu kakvoće (mjerenje otpora izolacije pojedinih strujnih krugova i napojnih vodova uz izdavanje isprava, izdavanje isprava o efikasnosti zaštite od indirektnog dodira, izdavanje isprava o izmjerenom prijelaznom otporu zaštitnog pogonskog uzemljenja, funkcionalno ispitivanje isključivanja električne energije u nuždi, ispitivanje ispravnosti veza, dovođenje u punu funkcionalnost, puštanje u probni rad). Ispitivanje UTP kabela</t>
    </r>
    <r>
      <rPr>
        <sz val="10"/>
        <rFont val="Arial"/>
        <family val="2"/>
        <charset val="238"/>
      </rPr>
      <t xml:space="preserve"> s pratećom dokumentacijom rezultata ispitivanja, po priključnom mjestu.</t>
    </r>
  </si>
  <si>
    <t>Nadgradna svjetiljka (oznaka na nacrtu A1), LED izvor svjetlosti, čelično kućište, pokrov od prizmatičnog difuzora, UGR&lt;19, širina snopa distribucije svjetla 80-90°, efektivni svjetosni tok ili svjetlosni tok svjetiljke s uračunatim gubicima u optičkom sustavu min 3700 lm, snaga sistema max 31 W (LED izvor+driver), ukupna svjetlosna iskoristivost svjetiljke sa uračunatim gubicima u optičkom sustavu min. 119 lm/W, životni vijek LED modula L75B50 ≥50.000 radnih sati uz 75 % održavanja inicijalnog svjetlosnog toka, maksimalna udarna struja pokretanja Imax=19A pri Tref=0,28 ms, Ra≥80, SDCM &lt;3, temperatura boje svjetlosti 4000K, zaštita od prodora stranog tijela ≥IP20, dimenzije svjetiljke približno 1170x197x47 mm (dozvoljeno odstupanje ±10%).</t>
  </si>
  <si>
    <r>
      <t>NAPOMENA: Cijena za svaku točku ovog troškovnika mora obuhvatiti dobavu, montažu, spajanje, te dovođenje stavke u stanje potpune funkcionalnosti.  U cijenu treba ukalkulirati sav spojni, montažni, pridržni i ostali materijal potreban za potpuno funkcioniranje pojedine stavke.  Prilikom izrade ponude treba imati u vidu najnovije važeće propise za pojedine vrste instalacije.</t>
    </r>
    <r>
      <rPr>
        <sz val="11"/>
        <rFont val="Arial"/>
        <family val="1"/>
      </rPr>
      <t xml:space="preserve"> Izvođač je dužan prijenos, ugradnju i montažu opreme, kao  i svu građevinsku pomoć izvesti o svom trošku, te sve radove nuditi u jediničnim cijenama predmetnog troškovnika</t>
    </r>
  </si>
  <si>
    <t>Čišćenje kompletnog prostora u potkrovlju. U cijenu stavke je potrebno uračunati kompletno račišćavanje prostora od nakupljenog materijala koji se nalazi na postojećem podu. Stavkom je potrebno obuhvatiti i prebacivanje nakupljenog otpada na tlo, uz dužnu pažnju, kako ne bi došlo do ozljeda radnika ili trećih osoba. Stavka obuhvaća i skidanje zavjesa s drvenom konstrukcijom u prizemlju, na mjestu izvođenja radova. Napomena: Stavkom je potrebno obuhvatiti i odvoz otpadnog materijala na deponiju.</t>
  </si>
  <si>
    <t>Demontaža postojećeg crijepa. Stavkom su obuhvaćeni svi radovi potrebni za demontažu crijepa s krova, zajedno sa sljemenjacima i rubnim crijepovima krova. Demontirani crijep, potrebno je složiti na pod tavanskog prostora te s dužnom pažnjom premjestiti na tlo kako ne bi došlo do ozljeda radnika ili trećih osoba. Napomena: Stavkom je potrebno obuhvatiti i odvoz crijepa na deponiju.</t>
  </si>
  <si>
    <t>Demontaža postojećeih limenih opšava i oluka. Stavkom su obuhvaćeni svi radovi potrebni za demontažu oluka. Demontirane opšave i oluke, potrebno je složiti na pod tavanskog prostora te s dužnom pažnjom premjestiti na tlo kako ne bi došlo do ozljeda radnika ili trećih osoba. Napomena: Stavkom je potrebno obuhvatiti i odvoz opšava i oluka na deponiju.</t>
  </si>
  <si>
    <t>Demontaža postojećeih letvi i kontraletvi, vodonepropusne paropropusne folije i toplinske izolacije na krovu. Stavkom su obuhvaćeni svi radovi potrebni za demontažu istih. Demontirane letve, potrebno je složiti na pod tavanskog prostora te s dužnom pažnjom premjestiti na tlo kako ne bi došlo do ozljeda radnika ili trećih osoba. Napomena: Stavkom je potrebno obuhvatiti i odvoz na deponiju.</t>
  </si>
  <si>
    <t>Demontaža postojeće krovne konstrukcije. Stavkom su obuhvaćeni svi radovi potrebni za demontažu istie. Demontirana konstrukcija (rogovi, nazidnice, podrožnice i sl.), potrebno je složiti na pod tavanskog prostora te s dužnom pažnjom premjestiti na tlo kako ne bi došlo do ozljeda radnika ili trećih osoba. Napomena: Stavkom je potrebno obuhvatiti i odvoz na deponiju.</t>
  </si>
  <si>
    <t>Rušenje postojećih stupova od armiranog betona. U stavku je uključen sav rad i materijal. Rušenje je potrebno obaviti s dužnom pažnjom, kako ne bi došlo do ozljeda radnika ili trećih osoba uzrokovanih rušenjem. Stavkom je potrebno uračunati i premještanje šute s tavanskog prostora na tlo. Napomena: Stavkom je potrebno obuhvatiti i odvoz na deponiju.</t>
  </si>
  <si>
    <t>Rušenje postojećih zidova od pune opeke. U stavku je uključen sav rad i materijal. Rušenje je potrebno obaviti s dužnom pažnjom, kako ne bi došlo do ozljeda radnika ili trećih osoba uzrokovanih rušenjem. Stavkom je potrebno uračunati i premještanje šute s tavanskog prostora na tlo. Napomena: Stavkom je potrebno obuhvatiti i odvoz na deponiju.</t>
  </si>
  <si>
    <t>Demontaža potojećih krovnih prozora i kupola. Demontažu je potrebno obaviti s dužnom pažnjom, kako ne bi došlo do ozljeda radnika ili trećih osoba uzrokovanih rušenjem. Stavkom je potrebno uračunati i premještanje demontiranih prozora s tavanskog prostora na tlo. Napomena: Stavkom je potrebno obuhvatiti i odvoz na deponiju.</t>
  </si>
  <si>
    <t>Demontaža potojećih unutarnjih vrata na tavanu. Demontažu je potrebno obaviti s dužnom pažnjom, kako ne bi došlo do ozljeda radnika ili trećih osoba uzrokovanih demontažom. Stavkom je potrebno uračunati i premještanje demontiranih vrata s tavanskog prostora na tlo. Napomena: Stavkom je potrebno obuhvatiti i odvoz na deponiju.</t>
  </si>
  <si>
    <t>Rušenje postojećih dimnjaka od pune opeke. U stavku je uključen sav rad i materijal. Rušenje je potrebno obaviti s dužnom pažnjom, kako ne bi došlo do ozljeda radnika ili trećih osoba uzrokovanih rušenjem. Napomena: Stavkom je potrebno obuhvatiti i odvoz na deponiju.</t>
  </si>
  <si>
    <t>Demontaža potojećeg finalnog sloja poda od PVCa. Demontažu je potrebno obaviti s dužnom pažnjom, kako ne bi došlo do ozljeda radnika ili trećih osoba uzrokovanih demontažom. Napomena: Stavkom je potrebno obuhvatiti i odvoz na deponiju.</t>
  </si>
  <si>
    <t>Demontaža potojećih sanitarija u toaletu. Stavka obuhvaća sanitarija, sa svim sastavnim dijelovima, te brtvljenje i blindiranje instalacija vodovoda i kanalizacije, sa svim materijalom. Demontažu je potrebno obaviti s dužnom pažnjom, kako ne bi došlo do ozljeda radnika ili trećih osoba uzrokovanih demontažom. Napomena: Stavkom je potrebno obuhvatiti i odvoz na deponiju.</t>
  </si>
  <si>
    <t>Demontaža rasvijetnih tijela, elektro kablova i svih instalacija. U cijenu uključen kompletan materijal i rad. Napomena: Stavkom je potrebno obuhvatiti i odvoz na deponiju.</t>
  </si>
  <si>
    <t>Demontaža instalacija vodovoda i kanalizacije. U cijenu uključen kompletan materijal i rad. Napomena: Stavkom je potrebno obuhvatiti i odvoz na deponiju.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</si>
</sst>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#,##0.00\ &quot;kn&quot;"/>
    <numFmt numFmtId="165" formatCode="#,##0.00&quot; kn&quot;"/>
    <numFmt numFmtId="166" formatCode="&quot;Yes&quot;;&quot;Yes&quot;;&quot;No&quot;"/>
    <numFmt numFmtId="167" formatCode="&quot;kn&quot;\ #,##0_);[Red]\(&quot;kn&quot;\ #,##0\)"/>
    <numFmt numFmtId="168" formatCode="_(&quot;kn&quot;\ * #,##0.00_);_(&quot;kn&quot;\ * \(#,##0.00\);_(&quot;kn&quot;\ * &quot;-&quot;??_);_(@_)"/>
    <numFmt numFmtId="169" formatCode="#&quot;.&quot;"/>
    <numFmt numFmtId="170" formatCode="_(* #,##0.00_);_(* \(#,##0.00\);_(* &quot;-&quot;??_);_(@_)"/>
    <numFmt numFmtId="171" formatCode="#,##0.00_ ;[Red]\-#,##0.00\ "/>
  </numFmts>
  <fonts count="74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Tms Rmn"/>
    </font>
    <font>
      <sz val="10"/>
      <name val="Helv"/>
    </font>
    <font>
      <b/>
      <sz val="10"/>
      <color rgb="FFFF000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name val="Arial"/>
      <family val="2"/>
    </font>
    <font>
      <sz val="10"/>
      <name val="MS Sans Serif"/>
      <family val="2"/>
      <charset val="238"/>
    </font>
    <font>
      <sz val="10"/>
      <name val="CRO_Bookman-Normal"/>
      <charset val="238"/>
    </font>
    <font>
      <b/>
      <sz val="11"/>
      <color indexed="63"/>
      <name val="Calibri"/>
      <family val="2"/>
      <charset val="238"/>
    </font>
    <font>
      <b/>
      <sz val="11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  <font>
      <b/>
      <i/>
      <sz val="10"/>
      <name val="Arial"/>
      <family val="2"/>
      <charset val="238"/>
    </font>
    <font>
      <b/>
      <sz val="11"/>
      <name val="Tahoma"/>
      <family val="2"/>
      <charset val="238"/>
    </font>
    <font>
      <i/>
      <sz val="10"/>
      <name val="Arial"/>
      <family val="2"/>
    </font>
    <font>
      <sz val="9"/>
      <name val="Tahoma"/>
      <family val="2"/>
      <charset val="238"/>
    </font>
    <font>
      <i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sz val="14"/>
      <name val="Tahoma"/>
      <family val="2"/>
      <charset val="238"/>
    </font>
    <font>
      <sz val="11"/>
      <name val="Arial"/>
      <family val="1"/>
    </font>
    <font>
      <b/>
      <sz val="16"/>
      <name val="Arial"/>
      <family val="1"/>
    </font>
    <font>
      <b/>
      <sz val="11"/>
      <name val="Arial"/>
      <family val="2"/>
      <charset val="238"/>
    </font>
    <font>
      <b/>
      <sz val="11"/>
      <name val="Arial"/>
      <family val="1"/>
    </font>
    <font>
      <sz val="11"/>
      <name val="Calibri"/>
      <family val="2"/>
      <charset val="238"/>
    </font>
    <font>
      <sz val="10"/>
      <color rgb="FFFF0000"/>
      <name val="Tahoma"/>
      <family val="2"/>
      <charset val="238"/>
    </font>
    <font>
      <sz val="11"/>
      <color rgb="FFFF0000"/>
      <name val="Tahoma"/>
      <family val="2"/>
      <charset val="238"/>
    </font>
    <font>
      <b/>
      <i/>
      <sz val="10"/>
      <color rgb="FFFF0000"/>
      <name val="Tahoma"/>
      <family val="2"/>
      <charset val="238"/>
    </font>
    <font>
      <b/>
      <i/>
      <sz val="10"/>
      <name val="Arial"/>
      <family val="2"/>
    </font>
    <font>
      <i/>
      <sz val="10"/>
      <name val="Tahoma"/>
      <family val="2"/>
      <charset val="238"/>
    </font>
    <font>
      <b/>
      <sz val="10"/>
      <name val="Arial"/>
      <family val="2"/>
    </font>
    <font>
      <b/>
      <sz val="10"/>
      <color rgb="FFFF0000"/>
      <name val="Tahoma"/>
      <family val="2"/>
      <charset val="238"/>
    </font>
    <font>
      <sz val="10"/>
      <color rgb="FFFF0000"/>
      <name val="Helv"/>
      <charset val="238"/>
    </font>
    <font>
      <i/>
      <sz val="10"/>
      <color rgb="FFFF0000"/>
      <name val="Tahoma"/>
      <family val="2"/>
      <charset val="238"/>
    </font>
    <font>
      <sz val="10"/>
      <name val="Helv"/>
      <charset val="238"/>
    </font>
    <font>
      <b/>
      <sz val="11"/>
      <color rgb="FFFF0000"/>
      <name val="Tahoma"/>
      <family val="2"/>
      <charset val="238"/>
    </font>
    <font>
      <sz val="12"/>
      <color rgb="FFFF0000"/>
      <name val="Tahoma"/>
      <family val="2"/>
      <charset val="238"/>
    </font>
    <font>
      <sz val="10"/>
      <color rgb="FFFF0000"/>
      <name val="Arial"/>
      <family val="2"/>
    </font>
    <font>
      <b/>
      <sz val="11"/>
      <color rgb="FFFF0000"/>
      <name val="Arial"/>
      <family val="1"/>
    </font>
    <font>
      <sz val="11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9">
    <xf numFmtId="0" fontId="0" fillId="0" borderId="0"/>
    <xf numFmtId="0" fontId="3" fillId="0" borderId="0"/>
    <xf numFmtId="0" fontId="6" fillId="0" borderId="0"/>
    <xf numFmtId="0" fontId="7" fillId="0" borderId="0"/>
    <xf numFmtId="0" fontId="6" fillId="0" borderId="0"/>
    <xf numFmtId="0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4" fillId="11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8" borderId="0" applyNumberFormat="0" applyBorder="0" applyAlignment="0" applyProtection="0"/>
    <xf numFmtId="0" fontId="16" fillId="2" borderId="3" applyNumberFormat="0" applyAlignment="0" applyProtection="0"/>
    <xf numFmtId="0" fontId="17" fillId="2" borderId="3" applyNumberFormat="0" applyAlignment="0" applyProtection="0"/>
    <xf numFmtId="0" fontId="18" fillId="19" borderId="4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23" fillId="7" borderId="0" applyNumberFormat="0" applyBorder="0" applyAlignment="0" applyProtection="0"/>
    <xf numFmtId="0" fontId="24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4" borderId="3" applyNumberFormat="0" applyAlignment="0" applyProtection="0"/>
    <xf numFmtId="0" fontId="28" fillId="9" borderId="3" applyNumberFormat="0" applyAlignment="0" applyProtection="0"/>
    <xf numFmtId="0" fontId="29" fillId="0" borderId="0">
      <alignment horizontal="right" vertical="top"/>
    </xf>
    <xf numFmtId="0" fontId="30" fillId="0" borderId="0">
      <alignment horizontal="justify" vertical="top" wrapText="1"/>
    </xf>
    <xf numFmtId="0" fontId="29" fillId="0" borderId="0">
      <alignment horizontal="left"/>
    </xf>
    <xf numFmtId="4" fontId="30" fillId="0" borderId="0">
      <alignment horizontal="right"/>
    </xf>
    <xf numFmtId="0" fontId="30" fillId="0" borderId="0">
      <alignment horizontal="right"/>
    </xf>
    <xf numFmtId="4" fontId="30" fillId="0" borderId="0">
      <alignment horizontal="right" wrapText="1"/>
    </xf>
    <xf numFmtId="0" fontId="30" fillId="0" borderId="0">
      <alignment horizontal="right"/>
    </xf>
    <xf numFmtId="0" fontId="31" fillId="0" borderId="11" applyNumberFormat="0" applyFill="0" applyAlignment="0" applyProtection="0"/>
    <xf numFmtId="0" fontId="32" fillId="0" borderId="12" applyNumberFormat="0" applyFill="0" applyAlignment="0" applyProtection="0"/>
    <xf numFmtId="0" fontId="33" fillId="9" borderId="0" applyNumberFormat="0" applyBorder="0" applyAlignment="0" applyProtection="0"/>
    <xf numFmtId="0" fontId="34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5" fillId="0" borderId="0">
      <alignment wrapText="1"/>
    </xf>
    <xf numFmtId="0" fontId="3" fillId="0" borderId="0"/>
    <xf numFmtId="0" fontId="19" fillId="0" borderId="0"/>
    <xf numFmtId="0" fontId="10" fillId="0" borderId="0"/>
    <xf numFmtId="0" fontId="36" fillId="0" borderId="0"/>
    <xf numFmtId="0" fontId="37" fillId="0" borderId="0"/>
    <xf numFmtId="0" fontId="13" fillId="0" borderId="0"/>
    <xf numFmtId="0" fontId="3" fillId="0" borderId="0"/>
    <xf numFmtId="0" fontId="36" fillId="0" borderId="0"/>
    <xf numFmtId="0" fontId="7" fillId="0" borderId="0"/>
    <xf numFmtId="0" fontId="20" fillId="0" borderId="0"/>
    <xf numFmtId="0" fontId="36" fillId="0" borderId="0"/>
    <xf numFmtId="0" fontId="3" fillId="0" borderId="0"/>
    <xf numFmtId="4" fontId="13" fillId="0" borderId="0"/>
    <xf numFmtId="0" fontId="7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6" borderId="13" applyNumberFormat="0" applyFont="0" applyAlignment="0" applyProtection="0"/>
    <xf numFmtId="0" fontId="13" fillId="0" borderId="0"/>
    <xf numFmtId="0" fontId="11" fillId="0" borderId="0"/>
    <xf numFmtId="0" fontId="38" fillId="2" borderId="14" applyNumberFormat="0" applyAlignment="0" applyProtection="0"/>
    <xf numFmtId="169" fontId="39" fillId="21" borderId="1" applyNumberFormat="0" applyFont="0" applyAlignment="0" applyProtection="0">
      <alignment horizontal="center" vertical="top"/>
    </xf>
    <xf numFmtId="0" fontId="3" fillId="0" borderId="0"/>
    <xf numFmtId="0" fontId="11" fillId="0" borderId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44" fontId="1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0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2" fillId="0" borderId="0"/>
    <xf numFmtId="165" fontId="42" fillId="0" borderId="0" applyFont="0" applyFill="0" applyBorder="0" applyAlignment="0" applyProtection="0"/>
    <xf numFmtId="0" fontId="3" fillId="0" borderId="0"/>
    <xf numFmtId="0" fontId="54" fillId="0" borderId="0"/>
    <xf numFmtId="165" fontId="42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548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1" xfId="0" applyBorder="1"/>
    <xf numFmtId="0" fontId="0" fillId="0" borderId="0" xfId="0" applyBorder="1"/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" fontId="3" fillId="0" borderId="0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right" vertical="center"/>
    </xf>
    <xf numFmtId="2" fontId="8" fillId="0" borderId="1" xfId="9" applyNumberFormat="1" applyBorder="1" applyAlignment="1" applyProtection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49" fontId="3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0" fontId="0" fillId="0" borderId="0" xfId="0" applyFont="1"/>
    <xf numFmtId="1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/>
    </xf>
    <xf numFmtId="16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8" fillId="0" borderId="0" xfId="9" applyFont="1" applyBorder="1" applyAlignment="1" applyProtection="1">
      <alignment horizontal="center" vertical="center"/>
    </xf>
    <xf numFmtId="2" fontId="8" fillId="0" borderId="0" xfId="9" applyNumberFormat="1" applyBorder="1" applyAlignment="1" applyProtection="1">
      <alignment horizontal="center" vertical="center"/>
    </xf>
    <xf numFmtId="0" fontId="8" fillId="0" borderId="0" xfId="9" applyFont="1" applyBorder="1" applyAlignment="1" applyProtection="1">
      <alignment horizontal="center" vertical="center"/>
    </xf>
    <xf numFmtId="2" fontId="8" fillId="0" borderId="0" xfId="9" applyNumberFormat="1" applyBorder="1" applyAlignment="1" applyProtection="1">
      <alignment horizontal="center" vertical="center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8" fillId="0" borderId="1" xfId="9" applyFont="1" applyBorder="1" applyAlignment="1" applyProtection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9" applyFont="1" applyBorder="1" applyAlignment="1" applyProtection="1">
      <alignment horizontal="center" vertical="center"/>
    </xf>
    <xf numFmtId="2" fontId="8" fillId="0" borderId="0" xfId="9" applyNumberFormat="1" applyBorder="1" applyAlignment="1" applyProtection="1">
      <alignment horizontal="center" vertical="center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1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3" fillId="0" borderId="1" xfId="0" applyFont="1" applyBorder="1" applyAlignment="1" applyProtection="1">
      <alignment horizontal="center" vertical="center"/>
    </xf>
    <xf numFmtId="0" fontId="8" fillId="0" borderId="0" xfId="9" applyFont="1" applyFill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center" vertical="center"/>
    </xf>
    <xf numFmtId="2" fontId="3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top" wrapText="1"/>
    </xf>
    <xf numFmtId="4" fontId="3" fillId="0" borderId="0" xfId="164" applyNumberFormat="1" applyFont="1" applyFill="1" applyAlignment="1">
      <alignment horizontal="right"/>
    </xf>
    <xf numFmtId="4" fontId="4" fillId="0" borderId="0" xfId="164" applyNumberFormat="1" applyFont="1" applyAlignment="1">
      <alignment horizontal="right"/>
    </xf>
    <xf numFmtId="1" fontId="3" fillId="0" borderId="0" xfId="81" applyNumberFormat="1" applyFont="1" applyFill="1" applyBorder="1" applyAlignment="1">
      <alignment horizontal="justify"/>
    </xf>
    <xf numFmtId="0" fontId="3" fillId="0" borderId="0" xfId="164" applyFont="1" applyFill="1" applyAlignment="1">
      <alignment horizontal="center" vertical="top"/>
    </xf>
    <xf numFmtId="0" fontId="3" fillId="0" borderId="0" xfId="164" applyFont="1" applyFill="1" applyAlignment="1">
      <alignment horizontal="justify" vertical="top" wrapText="1"/>
    </xf>
    <xf numFmtId="0" fontId="3" fillId="0" borderId="0" xfId="164" applyFont="1" applyFill="1" applyAlignment="1">
      <alignment horizontal="center"/>
    </xf>
    <xf numFmtId="4" fontId="3" fillId="0" borderId="0" xfId="164" applyNumberFormat="1" applyFont="1" applyFill="1" applyAlignment="1">
      <alignment horizontal="center"/>
    </xf>
    <xf numFmtId="0" fontId="52" fillId="0" borderId="0" xfId="164" applyFont="1" applyAlignment="1">
      <alignment horizontal="justify" vertical="top" wrapText="1"/>
    </xf>
    <xf numFmtId="49" fontId="4" fillId="0" borderId="0" xfId="164" applyNumberFormat="1" applyFont="1" applyAlignment="1">
      <alignment horizontal="center" vertical="top"/>
    </xf>
    <xf numFmtId="0" fontId="55" fillId="0" borderId="0" xfId="165" applyFont="1" applyAlignment="1">
      <alignment horizontal="justify"/>
    </xf>
    <xf numFmtId="0" fontId="54" fillId="0" borderId="0" xfId="165"/>
    <xf numFmtId="0" fontId="54" fillId="0" borderId="0" xfId="165" applyAlignment="1">
      <alignment horizontal="left" vertical="top" wrapText="1"/>
    </xf>
    <xf numFmtId="0" fontId="56" fillId="0" borderId="0" xfId="165" applyFont="1"/>
    <xf numFmtId="0" fontId="57" fillId="0" borderId="0" xfId="165" applyFont="1" applyAlignment="1">
      <alignment horizontal="right" vertical="top"/>
    </xf>
    <xf numFmtId="0" fontId="57" fillId="0" borderId="0" xfId="165" applyFont="1" applyAlignment="1">
      <alignment horizontal="justify"/>
    </xf>
    <xf numFmtId="0" fontId="54" fillId="0" borderId="0" xfId="165" applyAlignment="1">
      <alignment horizontal="right" vertical="top"/>
    </xf>
    <xf numFmtId="0" fontId="54" fillId="0" borderId="0" xfId="165" applyAlignment="1">
      <alignment horizontal="justify" vertical="top"/>
    </xf>
    <xf numFmtId="0" fontId="54" fillId="0" borderId="0" xfId="165" applyAlignment="1">
      <alignment horizontal="right"/>
    </xf>
    <xf numFmtId="0" fontId="54" fillId="0" borderId="0" xfId="165" applyAlignment="1">
      <alignment horizontal="center"/>
    </xf>
    <xf numFmtId="4" fontId="54" fillId="0" borderId="0" xfId="165" applyNumberFormat="1" applyAlignment="1">
      <alignment horizontal="right"/>
    </xf>
    <xf numFmtId="4" fontId="57" fillId="0" borderId="0" xfId="165" applyNumberFormat="1" applyFont="1" applyAlignment="1">
      <alignment horizontal="right"/>
    </xf>
    <xf numFmtId="0" fontId="54" fillId="0" borderId="0" xfId="165" applyAlignment="1">
      <alignment wrapText="1"/>
    </xf>
    <xf numFmtId="0" fontId="54" fillId="0" borderId="0" xfId="165" applyAlignment="1"/>
    <xf numFmtId="0" fontId="56" fillId="0" borderId="0" xfId="165" applyFont="1" applyAlignment="1">
      <alignment horizontal="right"/>
    </xf>
    <xf numFmtId="0" fontId="56" fillId="0" borderId="0" xfId="165" applyFont="1" applyAlignment="1">
      <alignment horizontal="right" vertical="top"/>
    </xf>
    <xf numFmtId="0" fontId="56" fillId="0" borderId="0" xfId="165" applyFont="1" applyAlignment="1">
      <alignment wrapText="1"/>
    </xf>
    <xf numFmtId="0" fontId="54" fillId="0" borderId="1" xfId="165" applyBorder="1"/>
    <xf numFmtId="4" fontId="57" fillId="0" borderId="1" xfId="165" applyNumberFormat="1" applyFont="1" applyBorder="1" applyAlignment="1">
      <alignment horizontal="right"/>
    </xf>
    <xf numFmtId="2" fontId="3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4" fillId="0" borderId="0" xfId="165" applyAlignment="1">
      <alignment vertical="top" wrapText="1"/>
    </xf>
    <xf numFmtId="0" fontId="56" fillId="0" borderId="0" xfId="165" applyFont="1" applyBorder="1" applyAlignment="1">
      <alignment horizontal="right" vertical="top"/>
    </xf>
    <xf numFmtId="0" fontId="54" fillId="0" borderId="0" xfId="165" applyBorder="1" applyAlignment="1">
      <alignment horizontal="right"/>
    </xf>
    <xf numFmtId="0" fontId="54" fillId="0" borderId="0" xfId="165" applyBorder="1" applyAlignment="1">
      <alignment horizontal="center"/>
    </xf>
    <xf numFmtId="0" fontId="54" fillId="0" borderId="0" xfId="165" applyBorder="1"/>
    <xf numFmtId="4" fontId="57" fillId="0" borderId="0" xfId="165" applyNumberFormat="1" applyFont="1" applyBorder="1" applyAlignment="1">
      <alignment horizontal="right"/>
    </xf>
    <xf numFmtId="0" fontId="3" fillId="0" borderId="0" xfId="7" applyFont="1" applyBorder="1" applyAlignment="1" applyProtection="1">
      <alignment horizontal="left" vertical="top" wrapText="1"/>
    </xf>
    <xf numFmtId="171" fontId="3" fillId="0" borderId="0" xfId="164" applyNumberFormat="1" applyFont="1" applyAlignment="1">
      <alignment horizontal="center" vertical="top"/>
    </xf>
    <xf numFmtId="171" fontId="3" fillId="0" borderId="0" xfId="164" applyNumberFormat="1" applyFont="1" applyAlignment="1">
      <alignment horizontal="justify" wrapText="1"/>
    </xf>
    <xf numFmtId="171" fontId="3" fillId="0" borderId="0" xfId="164" applyNumberFormat="1" applyFont="1" applyAlignment="1">
      <alignment horizontal="center"/>
    </xf>
    <xf numFmtId="0" fontId="3" fillId="0" borderId="0" xfId="164" applyFont="1" applyAlignment="1">
      <alignment horizontal="center"/>
    </xf>
    <xf numFmtId="4" fontId="3" fillId="0" borderId="0" xfId="164" applyNumberFormat="1" applyFont="1" applyAlignment="1">
      <alignment horizontal="center"/>
    </xf>
    <xf numFmtId="171" fontId="3" fillId="22" borderId="20" xfId="164" applyNumberFormat="1" applyFont="1" applyFill="1" applyBorder="1" applyAlignment="1">
      <alignment horizontal="center"/>
    </xf>
    <xf numFmtId="0" fontId="3" fillId="22" borderId="20" xfId="164" applyFont="1" applyFill="1" applyBorder="1" applyAlignment="1">
      <alignment horizontal="center"/>
    </xf>
    <xf numFmtId="4" fontId="3" fillId="22" borderId="20" xfId="164" applyNumberFormat="1" applyFont="1" applyFill="1" applyBorder="1" applyAlignment="1">
      <alignment horizontal="center"/>
    </xf>
    <xf numFmtId="4" fontId="3" fillId="22" borderId="21" xfId="164" applyNumberFormat="1" applyFont="1" applyFill="1" applyBorder="1" applyAlignment="1">
      <alignment horizontal="right"/>
    </xf>
    <xf numFmtId="0" fontId="3" fillId="0" borderId="0" xfId="164" applyFont="1" applyAlignment="1">
      <alignment horizontal="center" vertical="top"/>
    </xf>
    <xf numFmtId="0" fontId="3" fillId="0" borderId="0" xfId="164" applyFont="1" applyAlignment="1">
      <alignment horizontal="justify" vertical="top" wrapText="1"/>
    </xf>
    <xf numFmtId="0" fontId="3" fillId="0" borderId="0" xfId="164" applyFont="1" applyAlignment="1">
      <alignment horizontal="justify"/>
    </xf>
    <xf numFmtId="4" fontId="3" fillId="0" borderId="0" xfId="164" applyNumberFormat="1" applyFont="1" applyAlignment="1">
      <alignment horizontal="right"/>
    </xf>
    <xf numFmtId="0" fontId="72" fillId="0" borderId="0" xfId="165" applyFont="1" applyAlignment="1">
      <alignment horizontal="justify" vertical="top"/>
    </xf>
    <xf numFmtId="0" fontId="73" fillId="0" borderId="0" xfId="165" applyFont="1" applyAlignment="1">
      <alignment horizontal="justify" vertical="top"/>
    </xf>
    <xf numFmtId="0" fontId="56" fillId="0" borderId="0" xfId="165" applyFont="1" applyAlignment="1">
      <alignment horizontal="justify" vertical="top"/>
    </xf>
    <xf numFmtId="0" fontId="54" fillId="0" borderId="0" xfId="165" applyFont="1" applyAlignment="1">
      <alignment horizontal="justify" vertical="top"/>
    </xf>
    <xf numFmtId="0" fontId="57" fillId="0" borderId="0" xfId="165" applyFont="1" applyAlignment="1">
      <alignment horizontal="justify" vertical="top"/>
    </xf>
    <xf numFmtId="0" fontId="56" fillId="0" borderId="0" xfId="165" applyFont="1" applyBorder="1" applyAlignment="1">
      <alignment horizontal="left" vertical="top" wrapText="1"/>
    </xf>
    <xf numFmtId="0" fontId="59" fillId="0" borderId="0" xfId="167" applyFont="1" applyAlignment="1">
      <alignment horizontal="center"/>
    </xf>
    <xf numFmtId="0" fontId="60" fillId="0" borderId="0" xfId="167" applyFont="1"/>
    <xf numFmtId="0" fontId="59" fillId="0" borderId="0" xfId="167" applyFont="1"/>
    <xf numFmtId="0" fontId="59" fillId="0" borderId="0" xfId="167" applyFont="1" applyFill="1"/>
    <xf numFmtId="4" fontId="59" fillId="0" borderId="0" xfId="167" applyNumberFormat="1" applyFont="1" applyFill="1" applyAlignment="1">
      <alignment horizontal="center"/>
    </xf>
    <xf numFmtId="4" fontId="59" fillId="0" borderId="0" xfId="167" applyNumberFormat="1" applyFont="1" applyFill="1" applyAlignment="1">
      <alignment horizontal="right"/>
    </xf>
    <xf numFmtId="0" fontId="59" fillId="0" borderId="0" xfId="167" applyFont="1" applyAlignment="1"/>
    <xf numFmtId="0" fontId="43" fillId="0" borderId="0" xfId="167" applyFont="1" applyAlignment="1">
      <alignment horizontal="center"/>
    </xf>
    <xf numFmtId="0" fontId="44" fillId="0" borderId="0" xfId="167" applyFont="1"/>
    <xf numFmtId="0" fontId="43" fillId="0" borderId="0" xfId="167" applyFont="1"/>
    <xf numFmtId="0" fontId="43" fillId="0" borderId="0" xfId="167" applyFont="1" applyFill="1"/>
    <xf numFmtId="4" fontId="43" fillId="0" borderId="0" xfId="167" applyNumberFormat="1" applyFont="1" applyFill="1" applyAlignment="1">
      <alignment horizontal="center"/>
    </xf>
    <xf numFmtId="4" fontId="43" fillId="0" borderId="0" xfId="167" applyNumberFormat="1" applyFont="1" applyFill="1" applyAlignment="1">
      <alignment horizontal="right"/>
    </xf>
    <xf numFmtId="0" fontId="45" fillId="22" borderId="17" xfId="167" applyFont="1" applyFill="1" applyBorder="1" applyAlignment="1">
      <alignment horizontal="center" wrapText="1"/>
    </xf>
    <xf numFmtId="49" fontId="45" fillId="22" borderId="17" xfId="167" applyNumberFormat="1" applyFont="1" applyFill="1" applyBorder="1" applyAlignment="1">
      <alignment horizontal="center" wrapText="1"/>
    </xf>
    <xf numFmtId="0" fontId="45" fillId="22" borderId="17" xfId="167" applyFont="1" applyFill="1" applyBorder="1" applyAlignment="1">
      <alignment horizontal="center"/>
    </xf>
    <xf numFmtId="4" fontId="45" fillId="22" borderId="17" xfId="167" applyNumberFormat="1" applyFont="1" applyFill="1" applyBorder="1" applyAlignment="1">
      <alignment horizontal="center" wrapText="1"/>
    </xf>
    <xf numFmtId="0" fontId="61" fillId="0" borderId="0" xfId="167" applyFont="1" applyFill="1"/>
    <xf numFmtId="0" fontId="45" fillId="22" borderId="18" xfId="167" applyFont="1" applyFill="1" applyBorder="1" applyAlignment="1">
      <alignment horizontal="center"/>
    </xf>
    <xf numFmtId="49" fontId="45" fillId="22" borderId="18" xfId="167" applyNumberFormat="1" applyFont="1" applyFill="1" applyBorder="1" applyAlignment="1">
      <alignment horizontal="center" wrapText="1"/>
    </xf>
    <xf numFmtId="4" fontId="45" fillId="22" borderId="18" xfId="167" applyNumberFormat="1" applyFont="1" applyFill="1" applyBorder="1" applyAlignment="1">
      <alignment horizontal="center"/>
    </xf>
    <xf numFmtId="0" fontId="45" fillId="0" borderId="0" xfId="167" applyFont="1" applyFill="1" applyBorder="1" applyAlignment="1">
      <alignment horizontal="center"/>
    </xf>
    <xf numFmtId="49" fontId="45" fillId="0" borderId="0" xfId="167" applyNumberFormat="1" applyFont="1" applyFill="1" applyBorder="1" applyAlignment="1">
      <alignment horizontal="center" wrapText="1"/>
    </xf>
    <xf numFmtId="4" fontId="45" fillId="0" borderId="0" xfId="167" applyNumberFormat="1" applyFont="1" applyFill="1" applyBorder="1" applyAlignment="1">
      <alignment horizontal="center"/>
    </xf>
    <xf numFmtId="0" fontId="51" fillId="0" borderId="0" xfId="167" applyFont="1" applyBorder="1"/>
    <xf numFmtId="0" fontId="63" fillId="0" borderId="0" xfId="167" applyFont="1" applyFill="1" applyBorder="1" applyAlignment="1">
      <alignment horizontal="center"/>
    </xf>
    <xf numFmtId="4" fontId="46" fillId="0" borderId="0" xfId="167" applyNumberFormat="1" applyFont="1" applyFill="1" applyBorder="1" applyAlignment="1">
      <alignment horizontal="center"/>
    </xf>
    <xf numFmtId="0" fontId="51" fillId="0" borderId="0" xfId="167" applyFont="1" applyBorder="1" applyAlignment="1">
      <alignment wrapText="1"/>
    </xf>
    <xf numFmtId="0" fontId="47" fillId="0" borderId="0" xfId="167" applyFont="1" applyBorder="1"/>
    <xf numFmtId="0" fontId="51" fillId="0" borderId="0" xfId="167" applyFont="1" applyBorder="1" applyAlignment="1">
      <alignment vertical="top" wrapText="1"/>
    </xf>
    <xf numFmtId="171" fontId="46" fillId="0" borderId="0" xfId="167" applyNumberFormat="1" applyFont="1" applyBorder="1" applyAlignment="1">
      <alignment horizontal="center"/>
    </xf>
    <xf numFmtId="0" fontId="46" fillId="0" borderId="0" xfId="167" applyNumberFormat="1" applyFont="1" applyBorder="1" applyAlignment="1">
      <alignment horizontal="center"/>
    </xf>
    <xf numFmtId="4" fontId="46" fillId="0" borderId="0" xfId="167" applyNumberFormat="1" applyFont="1" applyBorder="1" applyAlignment="1">
      <alignment horizontal="center"/>
    </xf>
    <xf numFmtId="4" fontId="46" fillId="0" borderId="0" xfId="167" applyNumberFormat="1" applyFont="1" applyBorder="1" applyAlignment="1">
      <alignment horizontal="right"/>
    </xf>
    <xf numFmtId="171" fontId="43" fillId="0" borderId="0" xfId="167" applyNumberFormat="1" applyFont="1" applyBorder="1" applyAlignment="1">
      <alignment horizontal="center" vertical="top"/>
    </xf>
    <xf numFmtId="0" fontId="47" fillId="0" borderId="0" xfId="167" applyFont="1" applyAlignment="1">
      <alignment vertical="top"/>
    </xf>
    <xf numFmtId="171" fontId="59" fillId="0" borderId="0" xfId="167" applyNumberFormat="1" applyFont="1" applyBorder="1"/>
    <xf numFmtId="0" fontId="3" fillId="0" borderId="0" xfId="167" applyNumberFormat="1" applyFont="1" applyFill="1" applyBorder="1" applyAlignment="1" applyProtection="1">
      <alignment horizontal="center" vertical="top"/>
    </xf>
    <xf numFmtId="0" fontId="49" fillId="0" borderId="0" xfId="167" applyFont="1" applyAlignment="1">
      <alignment vertical="center" wrapText="1" shrinkToFit="1"/>
    </xf>
    <xf numFmtId="0" fontId="3" fillId="0" borderId="0" xfId="167" applyFont="1" applyFill="1" applyBorder="1" applyAlignment="1">
      <alignment horizontal="justify" vertical="top" wrapText="1"/>
    </xf>
    <xf numFmtId="4" fontId="3" fillId="0" borderId="0" xfId="167" applyNumberFormat="1" applyFont="1" applyFill="1" applyBorder="1" applyAlignment="1">
      <alignment horizontal="justify" vertical="top" wrapText="1"/>
    </xf>
    <xf numFmtId="4" fontId="3" fillId="0" borderId="0" xfId="167" applyNumberFormat="1" applyFont="1" applyFill="1" applyBorder="1" applyAlignment="1">
      <alignment horizontal="right" vertical="top"/>
    </xf>
    <xf numFmtId="171" fontId="59" fillId="0" borderId="0" xfId="167" applyNumberFormat="1" applyFont="1"/>
    <xf numFmtId="171" fontId="48" fillId="22" borderId="19" xfId="167" applyNumberFormat="1" applyFont="1" applyFill="1" applyBorder="1" applyAlignment="1">
      <alignment horizontal="center" vertical="top" wrapText="1"/>
    </xf>
    <xf numFmtId="0" fontId="59" fillId="0" borderId="0" xfId="167" applyNumberFormat="1" applyFont="1" applyFill="1" applyBorder="1" applyAlignment="1" applyProtection="1">
      <alignment horizontal="center" vertical="top"/>
    </xf>
    <xf numFmtId="0" fontId="59" fillId="0" borderId="0" xfId="167" applyFont="1" applyFill="1" applyBorder="1" applyAlignment="1">
      <alignment horizontal="justify" vertical="top" wrapText="1"/>
    </xf>
    <xf numFmtId="4" fontId="59" fillId="0" borderId="0" xfId="167" applyNumberFormat="1" applyFont="1" applyFill="1" applyBorder="1" applyAlignment="1">
      <alignment horizontal="justify" vertical="top" wrapText="1"/>
    </xf>
    <xf numFmtId="4" fontId="59" fillId="0" borderId="0" xfId="167" applyNumberFormat="1" applyFont="1" applyFill="1" applyBorder="1" applyAlignment="1">
      <alignment horizontal="right" vertical="top"/>
    </xf>
    <xf numFmtId="0" fontId="9" fillId="0" borderId="0" xfId="167" applyFont="1" applyFill="1" applyAlignment="1">
      <alignment horizontal="center" vertical="top" wrapText="1" shrinkToFit="1"/>
    </xf>
    <xf numFmtId="0" fontId="9" fillId="0" borderId="0" xfId="167" applyFont="1" applyFill="1" applyAlignment="1">
      <alignment horizontal="left" vertical="top" wrapText="1" shrinkToFit="1"/>
    </xf>
    <xf numFmtId="0" fontId="9" fillId="0" borderId="0" xfId="167" applyFont="1" applyFill="1" applyAlignment="1">
      <alignment horizontal="center" vertical="center"/>
    </xf>
    <xf numFmtId="0" fontId="9" fillId="0" borderId="0" xfId="167" applyFont="1" applyFill="1" applyAlignment="1">
      <alignment horizontal="center" vertical="center" wrapText="1" shrinkToFit="1"/>
    </xf>
    <xf numFmtId="4" fontId="9" fillId="0" borderId="0" xfId="167" applyNumberFormat="1" applyFont="1" applyFill="1" applyAlignment="1">
      <alignment horizontal="center" vertical="center" wrapText="1" shrinkToFit="1"/>
    </xf>
    <xf numFmtId="4" fontId="9" fillId="0" borderId="0" xfId="167" applyNumberFormat="1" applyFont="1" applyFill="1" applyAlignment="1">
      <alignment horizontal="right" vertical="center" wrapText="1"/>
    </xf>
    <xf numFmtId="171" fontId="59" fillId="0" borderId="0" xfId="167" applyNumberFormat="1" applyFont="1" applyFill="1"/>
    <xf numFmtId="0" fontId="3" fillId="0" borderId="0" xfId="167" applyFont="1" applyFill="1" applyAlignment="1">
      <alignment horizontal="center" vertical="top" wrapText="1" shrinkToFit="1"/>
    </xf>
    <xf numFmtId="0" fontId="3" fillId="0" borderId="0" xfId="167" applyFont="1" applyFill="1" applyAlignment="1">
      <alignment horizontal="left" vertical="center" wrapText="1" shrinkToFit="1"/>
    </xf>
    <xf numFmtId="171" fontId="43" fillId="0" borderId="0" xfId="167" applyNumberFormat="1" applyFont="1" applyFill="1"/>
    <xf numFmtId="0" fontId="3" fillId="0" borderId="0" xfId="167" applyFont="1" applyFill="1" applyAlignment="1">
      <alignment horizontal="center" vertical="center"/>
    </xf>
    <xf numFmtId="0" fontId="3" fillId="0" borderId="0" xfId="167" applyFont="1" applyFill="1" applyAlignment="1">
      <alignment horizontal="center" vertical="center" wrapText="1" shrinkToFit="1"/>
    </xf>
    <xf numFmtId="4" fontId="3" fillId="0" borderId="0" xfId="167" applyNumberFormat="1" applyFont="1" applyFill="1" applyAlignment="1">
      <alignment horizontal="center" vertical="center" wrapText="1" shrinkToFit="1"/>
    </xf>
    <xf numFmtId="4" fontId="3" fillId="0" borderId="0" xfId="167" applyNumberFormat="1" applyFont="1" applyFill="1" applyAlignment="1">
      <alignment horizontal="right" vertical="center" wrapText="1"/>
    </xf>
    <xf numFmtId="0" fontId="3" fillId="0" borderId="0" xfId="167" applyFont="1" applyFill="1" applyBorder="1" applyAlignment="1">
      <alignment vertical="top" wrapText="1"/>
    </xf>
    <xf numFmtId="0" fontId="9" fillId="0" borderId="0" xfId="167" applyNumberFormat="1" applyFont="1" applyFill="1" applyBorder="1" applyAlignment="1" applyProtection="1">
      <alignment horizontal="center" vertical="top"/>
    </xf>
    <xf numFmtId="0" fontId="9" fillId="0" borderId="0" xfId="167" applyFont="1" applyFill="1" applyBorder="1" applyAlignment="1">
      <alignment horizontal="left" vertical="top" wrapText="1" indent="1"/>
    </xf>
    <xf numFmtId="0" fontId="9" fillId="0" borderId="0" xfId="167" applyFont="1" applyFill="1" applyBorder="1" applyAlignment="1">
      <alignment horizontal="justify" vertical="top" wrapText="1"/>
    </xf>
    <xf numFmtId="4" fontId="9" fillId="0" borderId="0" xfId="167" applyNumberFormat="1" applyFont="1" applyFill="1" applyBorder="1" applyAlignment="1">
      <alignment horizontal="justify" vertical="top" wrapText="1"/>
    </xf>
    <xf numFmtId="4" fontId="9" fillId="0" borderId="0" xfId="167" applyNumberFormat="1" applyFont="1" applyFill="1" applyBorder="1" applyAlignment="1">
      <alignment horizontal="right" vertical="top"/>
    </xf>
    <xf numFmtId="0" fontId="9" fillId="0" borderId="0" xfId="167" applyFont="1" applyFill="1" applyAlignment="1">
      <alignment horizontal="center" wrapText="1" shrinkToFit="1"/>
    </xf>
    <xf numFmtId="0" fontId="9" fillId="0" borderId="0" xfId="167" applyFont="1" applyFill="1" applyAlignment="1">
      <alignment horizontal="center"/>
    </xf>
    <xf numFmtId="4" fontId="9" fillId="0" borderId="0" xfId="167" applyNumberFormat="1" applyFont="1" applyFill="1" applyAlignment="1">
      <alignment horizontal="left" wrapText="1" shrinkToFit="1"/>
    </xf>
    <xf numFmtId="4" fontId="9" fillId="0" borderId="0" xfId="167" applyNumberFormat="1" applyFont="1" applyFill="1" applyAlignment="1">
      <alignment horizontal="right" wrapText="1"/>
    </xf>
    <xf numFmtId="0" fontId="3" fillId="0" borderId="0" xfId="167" applyNumberFormat="1" applyFont="1" applyFill="1" applyAlignment="1">
      <alignment horizontal="justify" vertical="top" wrapText="1"/>
    </xf>
    <xf numFmtId="0" fontId="3" fillId="0" borderId="0" xfId="167" applyFont="1" applyFill="1" applyAlignment="1">
      <alignment horizontal="center" wrapText="1" shrinkToFit="1"/>
    </xf>
    <xf numFmtId="0" fontId="3" fillId="0" borderId="0" xfId="167" applyFont="1" applyFill="1" applyAlignment="1">
      <alignment horizontal="center"/>
    </xf>
    <xf numFmtId="4" fontId="3" fillId="0" borderId="0" xfId="167" applyNumberFormat="1" applyFont="1" applyFill="1" applyAlignment="1">
      <alignment horizontal="right" wrapText="1" shrinkToFit="1"/>
    </xf>
    <xf numFmtId="0" fontId="3" fillId="0" borderId="0" xfId="167" applyFont="1" applyFill="1" applyAlignment="1">
      <alignment horizontal="left" vertical="top" wrapText="1" shrinkToFit="1"/>
    </xf>
    <xf numFmtId="4" fontId="3" fillId="0" borderId="0" xfId="167" applyNumberFormat="1" applyFont="1" applyFill="1" applyAlignment="1">
      <alignment horizontal="right" vertical="center" wrapText="1" shrinkToFit="1"/>
    </xf>
    <xf numFmtId="0" fontId="3" fillId="0" borderId="0" xfId="167" applyFont="1" applyFill="1" applyBorder="1" applyAlignment="1">
      <alignment wrapText="1"/>
    </xf>
    <xf numFmtId="0" fontId="3" fillId="0" borderId="0" xfId="167" applyFont="1" applyFill="1" applyAlignment="1">
      <alignment vertical="top" wrapText="1" shrinkToFit="1"/>
    </xf>
    <xf numFmtId="16" fontId="3" fillId="0" borderId="0" xfId="167" applyNumberFormat="1" applyFont="1" applyFill="1" applyAlignment="1">
      <alignment horizontal="center" vertical="top" wrapText="1" shrinkToFit="1"/>
    </xf>
    <xf numFmtId="0" fontId="51" fillId="0" borderId="0" xfId="167" applyFont="1" applyFill="1" applyBorder="1" applyAlignment="1">
      <alignment horizontal="justify" vertical="top" wrapText="1"/>
    </xf>
    <xf numFmtId="4" fontId="3" fillId="0" borderId="0" xfId="167" applyNumberFormat="1" applyFont="1" applyFill="1" applyAlignment="1">
      <alignment horizontal="right" wrapText="1"/>
    </xf>
    <xf numFmtId="0" fontId="9" fillId="0" borderId="0" xfId="167" applyFont="1" applyFill="1" applyAlignment="1">
      <alignment horizontal="left" vertical="center" wrapText="1" shrinkToFit="1"/>
    </xf>
    <xf numFmtId="4" fontId="9" fillId="0" borderId="0" xfId="167" applyNumberFormat="1" applyFont="1" applyFill="1" applyAlignment="1">
      <alignment horizontal="right" wrapText="1" shrinkToFit="1"/>
    </xf>
    <xf numFmtId="0" fontId="3" fillId="0" borderId="0" xfId="167" applyFont="1" applyFill="1" applyAlignment="1">
      <alignment vertical="top" wrapText="1"/>
    </xf>
    <xf numFmtId="0" fontId="3" fillId="0" borderId="0" xfId="167" applyFont="1" applyAlignment="1">
      <alignment horizontal="center" vertical="top" wrapText="1" shrinkToFit="1"/>
    </xf>
    <xf numFmtId="0" fontId="3" fillId="0" borderId="0" xfId="167" applyFont="1" applyAlignment="1">
      <alignment horizontal="left" vertical="top" wrapText="1" shrinkToFit="1"/>
    </xf>
    <xf numFmtId="0" fontId="3" fillId="0" borderId="0" xfId="167" applyFont="1" applyAlignment="1">
      <alignment horizontal="center" wrapText="1" shrinkToFit="1"/>
    </xf>
    <xf numFmtId="0" fontId="3" fillId="0" borderId="0" xfId="167" applyFont="1" applyAlignment="1">
      <alignment horizontal="center"/>
    </xf>
    <xf numFmtId="4" fontId="3" fillId="0" borderId="0" xfId="167" applyNumberFormat="1" applyFont="1" applyAlignment="1">
      <alignment horizontal="left" wrapText="1" shrinkToFit="1"/>
    </xf>
    <xf numFmtId="4" fontId="3" fillId="0" borderId="0" xfId="167" applyNumberFormat="1" applyFont="1" applyAlignment="1">
      <alignment horizontal="right" wrapText="1"/>
    </xf>
    <xf numFmtId="0" fontId="3" fillId="0" borderId="0" xfId="167" applyFont="1" applyFill="1" applyBorder="1" applyAlignment="1">
      <alignment vertical="top"/>
    </xf>
    <xf numFmtId="0" fontId="4" fillId="22" borderId="19" xfId="167" applyFont="1" applyFill="1" applyBorder="1" applyAlignment="1">
      <alignment horizontal="right" vertical="top" wrapText="1"/>
    </xf>
    <xf numFmtId="0" fontId="4" fillId="22" borderId="20" xfId="167" applyFont="1" applyFill="1" applyBorder="1" applyAlignment="1">
      <alignment horizontal="center"/>
    </xf>
    <xf numFmtId="1" fontId="4" fillId="22" borderId="20" xfId="168" applyNumberFormat="1" applyFont="1" applyFill="1" applyBorder="1" applyAlignment="1">
      <alignment horizontal="center"/>
    </xf>
    <xf numFmtId="4" fontId="4" fillId="22" borderId="20" xfId="168" applyNumberFormat="1" applyFont="1" applyFill="1" applyBorder="1" applyAlignment="1">
      <alignment horizontal="center"/>
    </xf>
    <xf numFmtId="4" fontId="4" fillId="22" borderId="21" xfId="168" applyNumberFormat="1" applyFont="1" applyFill="1" applyBorder="1" applyAlignment="1">
      <alignment horizontal="right"/>
    </xf>
    <xf numFmtId="0" fontId="59" fillId="0" borderId="0" xfId="167" applyFont="1" applyFill="1" applyBorder="1" applyAlignment="1">
      <alignment vertical="top"/>
    </xf>
    <xf numFmtId="0" fontId="65" fillId="0" borderId="0" xfId="167" applyFont="1" applyFill="1" applyBorder="1" applyAlignment="1">
      <alignment horizontal="right" vertical="top" wrapText="1"/>
    </xf>
    <xf numFmtId="0" fontId="65" fillId="0" borderId="0" xfId="167" applyFont="1" applyFill="1" applyBorder="1" applyAlignment="1">
      <alignment horizontal="center"/>
    </xf>
    <xf numFmtId="1" fontId="65" fillId="0" borderId="0" xfId="168" applyNumberFormat="1" applyFont="1" applyFill="1" applyBorder="1" applyAlignment="1">
      <alignment horizontal="center"/>
    </xf>
    <xf numFmtId="4" fontId="65" fillId="0" borderId="0" xfId="168" applyNumberFormat="1" applyFont="1" applyFill="1" applyBorder="1" applyAlignment="1">
      <alignment horizontal="center"/>
    </xf>
    <xf numFmtId="4" fontId="65" fillId="0" borderId="0" xfId="168" applyNumberFormat="1" applyFont="1" applyFill="1" applyBorder="1" applyAlignment="1">
      <alignment horizontal="right"/>
    </xf>
    <xf numFmtId="171" fontId="59" fillId="0" borderId="0" xfId="167" applyNumberFormat="1" applyFont="1" applyBorder="1" applyAlignment="1">
      <alignment horizontal="center" vertical="top"/>
    </xf>
    <xf numFmtId="171" fontId="59" fillId="0" borderId="0" xfId="167" applyNumberFormat="1" applyFont="1" applyBorder="1" applyAlignment="1">
      <alignment horizontal="left" wrapText="1"/>
    </xf>
    <xf numFmtId="171" fontId="59" fillId="0" borderId="0" xfId="167" applyNumberFormat="1" applyFont="1" applyFill="1" applyBorder="1" applyAlignment="1">
      <alignment horizontal="center"/>
    </xf>
    <xf numFmtId="0" fontId="59" fillId="0" borderId="0" xfId="167" applyNumberFormat="1" applyFont="1" applyFill="1" applyBorder="1" applyAlignment="1">
      <alignment horizontal="center"/>
    </xf>
    <xf numFmtId="4" fontId="59" fillId="0" borderId="0" xfId="167" applyNumberFormat="1" applyFont="1" applyFill="1" applyBorder="1" applyAlignment="1">
      <alignment horizontal="center"/>
    </xf>
    <xf numFmtId="4" fontId="59" fillId="0" borderId="0" xfId="167" applyNumberFormat="1" applyFont="1" applyFill="1" applyBorder="1" applyAlignment="1">
      <alignment horizontal="right"/>
    </xf>
    <xf numFmtId="171" fontId="48" fillId="22" borderId="19" xfId="167" applyNumberFormat="1" applyFont="1" applyFill="1" applyBorder="1" applyAlignment="1">
      <alignment horizontal="center" vertical="center" wrapText="1"/>
    </xf>
    <xf numFmtId="171" fontId="59" fillId="0" borderId="0" xfId="167" applyNumberFormat="1" applyFont="1" applyAlignment="1">
      <alignment vertical="center"/>
    </xf>
    <xf numFmtId="171" fontId="43" fillId="0" borderId="0" xfId="167" applyNumberFormat="1" applyFont="1" applyBorder="1" applyAlignment="1">
      <alignment horizontal="justify" wrapText="1"/>
    </xf>
    <xf numFmtId="171" fontId="43" fillId="0" borderId="0" xfId="167" applyNumberFormat="1" applyFont="1" applyBorder="1" applyAlignment="1">
      <alignment horizontal="center"/>
    </xf>
    <xf numFmtId="0" fontId="43" fillId="0" borderId="0" xfId="167" applyNumberFormat="1" applyFont="1" applyBorder="1" applyAlignment="1">
      <alignment horizontal="center"/>
    </xf>
    <xf numFmtId="4" fontId="43" fillId="0" borderId="0" xfId="167" applyNumberFormat="1" applyFont="1" applyBorder="1" applyAlignment="1">
      <alignment horizontal="center"/>
    </xf>
    <xf numFmtId="4" fontId="45" fillId="0" borderId="0" xfId="167" applyNumberFormat="1" applyFont="1" applyBorder="1" applyAlignment="1">
      <alignment horizontal="right"/>
    </xf>
    <xf numFmtId="171" fontId="45" fillId="22" borderId="19" xfId="167" applyNumberFormat="1" applyFont="1" applyFill="1" applyBorder="1" applyAlignment="1">
      <alignment horizontal="center" vertical="top"/>
    </xf>
    <xf numFmtId="171" fontId="45" fillId="22" borderId="20" xfId="167" applyNumberFormat="1" applyFont="1" applyFill="1" applyBorder="1" applyAlignment="1">
      <alignment horizontal="justify" wrapText="1"/>
    </xf>
    <xf numFmtId="171" fontId="43" fillId="22" borderId="20" xfId="167" applyNumberFormat="1" applyFont="1" applyFill="1" applyBorder="1" applyAlignment="1">
      <alignment horizontal="center"/>
    </xf>
    <xf numFmtId="0" fontId="43" fillId="22" borderId="20" xfId="167" applyNumberFormat="1" applyFont="1" applyFill="1" applyBorder="1" applyAlignment="1">
      <alignment horizontal="center"/>
    </xf>
    <xf numFmtId="4" fontId="43" fillId="22" borderId="20" xfId="167" applyNumberFormat="1" applyFont="1" applyFill="1" applyBorder="1" applyAlignment="1">
      <alignment horizontal="center"/>
    </xf>
    <xf numFmtId="4" fontId="43" fillId="22" borderId="21" xfId="167" applyNumberFormat="1" applyFont="1" applyFill="1" applyBorder="1" applyAlignment="1">
      <alignment horizontal="right"/>
    </xf>
    <xf numFmtId="171" fontId="65" fillId="0" borderId="2" xfId="167" applyNumberFormat="1" applyFont="1" applyFill="1" applyBorder="1" applyAlignment="1">
      <alignment horizontal="center" vertical="top"/>
    </xf>
    <xf numFmtId="171" fontId="65" fillId="0" borderId="2" xfId="167" applyNumberFormat="1" applyFont="1" applyFill="1" applyBorder="1" applyAlignment="1">
      <alignment horizontal="justify" wrapText="1"/>
    </xf>
    <xf numFmtId="171" fontId="59" fillId="0" borderId="2" xfId="167" applyNumberFormat="1" applyFont="1" applyFill="1" applyBorder="1" applyAlignment="1">
      <alignment horizontal="center"/>
    </xf>
    <xf numFmtId="0" fontId="59" fillId="0" borderId="2" xfId="167" applyNumberFormat="1" applyFont="1" applyFill="1" applyBorder="1" applyAlignment="1">
      <alignment horizontal="center"/>
    </xf>
    <xf numFmtId="4" fontId="59" fillId="0" borderId="2" xfId="167" applyNumberFormat="1" applyFont="1" applyFill="1" applyBorder="1" applyAlignment="1">
      <alignment horizontal="center"/>
    </xf>
    <xf numFmtId="4" fontId="59" fillId="0" borderId="2" xfId="167" applyNumberFormat="1" applyFont="1" applyFill="1" applyBorder="1" applyAlignment="1">
      <alignment horizontal="right"/>
    </xf>
    <xf numFmtId="171" fontId="3" fillId="0" borderId="0" xfId="167" applyNumberFormat="1" applyFont="1" applyFill="1" applyBorder="1" applyAlignment="1">
      <alignment horizontal="center" vertical="top"/>
    </xf>
    <xf numFmtId="0" fontId="3" fillId="0" borderId="0" xfId="167" applyFont="1" applyAlignment="1">
      <alignment vertical="top" wrapText="1"/>
    </xf>
    <xf numFmtId="171" fontId="3" fillId="0" borderId="0" xfId="167" applyNumberFormat="1" applyFont="1" applyFill="1" applyBorder="1" applyAlignment="1">
      <alignment horizontal="center"/>
    </xf>
    <xf numFmtId="1" fontId="3" fillId="0" borderId="0" xfId="167" applyNumberFormat="1" applyFont="1" applyFill="1" applyBorder="1" applyAlignment="1">
      <alignment horizontal="center"/>
    </xf>
    <xf numFmtId="4" fontId="3" fillId="0" borderId="0" xfId="167" applyNumberFormat="1" applyFont="1" applyFill="1" applyBorder="1" applyAlignment="1">
      <alignment horizontal="center"/>
    </xf>
    <xf numFmtId="4" fontId="3" fillId="0" borderId="0" xfId="167" applyNumberFormat="1" applyFont="1" applyFill="1" applyBorder="1" applyAlignment="1">
      <alignment horizontal="right"/>
    </xf>
    <xf numFmtId="171" fontId="3" fillId="0" borderId="0" xfId="167" applyNumberFormat="1" applyFont="1" applyFill="1" applyBorder="1" applyAlignment="1">
      <alignment horizontal="justify" wrapText="1"/>
    </xf>
    <xf numFmtId="4" fontId="3" fillId="0" borderId="0" xfId="168" applyNumberFormat="1" applyFont="1" applyBorder="1" applyAlignment="1"/>
    <xf numFmtId="171" fontId="65" fillId="0" borderId="0" xfId="167" applyNumberFormat="1" applyFont="1" applyFill="1"/>
    <xf numFmtId="171" fontId="43" fillId="0" borderId="0" xfId="167" applyNumberFormat="1" applyFont="1" applyFill="1" applyBorder="1" applyAlignment="1">
      <alignment horizontal="center" vertical="top"/>
    </xf>
    <xf numFmtId="171" fontId="43" fillId="0" borderId="0" xfId="167" applyNumberFormat="1" applyFont="1" applyFill="1" applyBorder="1" applyAlignment="1">
      <alignment horizontal="justify" wrapText="1"/>
    </xf>
    <xf numFmtId="171" fontId="43" fillId="0" borderId="0" xfId="167" applyNumberFormat="1" applyFont="1" applyFill="1" applyBorder="1" applyAlignment="1">
      <alignment horizontal="center"/>
    </xf>
    <xf numFmtId="1" fontId="43" fillId="0" borderId="0" xfId="167" applyNumberFormat="1" applyFont="1" applyFill="1" applyBorder="1" applyAlignment="1">
      <alignment horizontal="center"/>
    </xf>
    <xf numFmtId="4" fontId="43" fillId="0" borderId="0" xfId="167" applyNumberFormat="1" applyFont="1" applyFill="1" applyBorder="1" applyAlignment="1">
      <alignment horizontal="center"/>
    </xf>
    <xf numFmtId="4" fontId="43" fillId="0" borderId="0" xfId="167" applyNumberFormat="1" applyFont="1" applyFill="1" applyBorder="1" applyAlignment="1">
      <alignment horizontal="right"/>
    </xf>
    <xf numFmtId="171" fontId="43" fillId="0" borderId="22" xfId="167" applyNumberFormat="1" applyFont="1" applyFill="1" applyBorder="1" applyAlignment="1">
      <alignment horizontal="center" vertical="top"/>
    </xf>
    <xf numFmtId="0" fontId="45" fillId="22" borderId="19" xfId="167" applyFont="1" applyFill="1" applyBorder="1" applyAlignment="1">
      <alignment horizontal="right" vertical="top" wrapText="1"/>
    </xf>
    <xf numFmtId="0" fontId="45" fillId="22" borderId="20" xfId="167" applyFont="1" applyFill="1" applyBorder="1" applyAlignment="1">
      <alignment horizontal="center"/>
    </xf>
    <xf numFmtId="1" fontId="45" fillId="22" borderId="20" xfId="168" applyNumberFormat="1" applyFont="1" applyFill="1" applyBorder="1" applyAlignment="1">
      <alignment horizontal="center"/>
    </xf>
    <xf numFmtId="4" fontId="45" fillId="22" borderId="20" xfId="168" applyNumberFormat="1" applyFont="1" applyFill="1" applyBorder="1" applyAlignment="1">
      <alignment horizontal="center"/>
    </xf>
    <xf numFmtId="4" fontId="45" fillId="22" borderId="21" xfId="168" applyNumberFormat="1" applyFont="1" applyFill="1" applyBorder="1" applyAlignment="1">
      <alignment horizontal="right"/>
    </xf>
    <xf numFmtId="0" fontId="59" fillId="0" borderId="0" xfId="167" applyNumberFormat="1" applyFont="1" applyBorder="1" applyAlignment="1">
      <alignment horizontal="center" vertical="top"/>
    </xf>
    <xf numFmtId="0" fontId="59" fillId="0" borderId="0" xfId="167" applyNumberFormat="1" applyFont="1" applyBorder="1" applyAlignment="1">
      <alignment horizontal="justify" vertical="top" wrapText="1"/>
    </xf>
    <xf numFmtId="0" fontId="59" fillId="0" borderId="0" xfId="167" applyFont="1" applyBorder="1" applyAlignment="1">
      <alignment horizontal="center"/>
    </xf>
    <xf numFmtId="0" fontId="66" fillId="0" borderId="0" xfId="167" applyFont="1"/>
    <xf numFmtId="171" fontId="45" fillId="22" borderId="20" xfId="167" applyNumberFormat="1" applyFont="1" applyFill="1" applyBorder="1" applyAlignment="1">
      <alignment horizontal="left" wrapText="1"/>
    </xf>
    <xf numFmtId="171" fontId="43" fillId="0" borderId="0" xfId="167" applyNumberFormat="1" applyFont="1"/>
    <xf numFmtId="171" fontId="59" fillId="0" borderId="2" xfId="167" applyNumberFormat="1" applyFont="1" applyBorder="1" applyAlignment="1">
      <alignment horizontal="center" vertical="top"/>
    </xf>
    <xf numFmtId="171" fontId="59" fillId="0" borderId="2" xfId="167" applyNumberFormat="1" applyFont="1" applyBorder="1" applyAlignment="1">
      <alignment horizontal="justify" wrapText="1"/>
    </xf>
    <xf numFmtId="171" fontId="59" fillId="0" borderId="2" xfId="167" applyNumberFormat="1" applyFont="1" applyBorder="1" applyAlignment="1">
      <alignment horizontal="center"/>
    </xf>
    <xf numFmtId="0" fontId="59" fillId="0" borderId="2" xfId="167" applyNumberFormat="1" applyFont="1" applyBorder="1" applyAlignment="1">
      <alignment horizontal="center"/>
    </xf>
    <xf numFmtId="4" fontId="59" fillId="0" borderId="2" xfId="167" applyNumberFormat="1" applyFont="1" applyBorder="1" applyAlignment="1">
      <alignment horizontal="center"/>
    </xf>
    <xf numFmtId="4" fontId="65" fillId="0" borderId="2" xfId="167" applyNumberFormat="1" applyFont="1" applyBorder="1" applyAlignment="1">
      <alignment horizontal="right"/>
    </xf>
    <xf numFmtId="0" fontId="3" fillId="0" borderId="0" xfId="167" applyFont="1" applyFill="1" applyAlignment="1">
      <alignment horizontal="justify" vertical="top"/>
    </xf>
    <xf numFmtId="0" fontId="3" fillId="0" borderId="0" xfId="167" applyNumberFormat="1" applyFont="1" applyFill="1" applyBorder="1" applyAlignment="1">
      <alignment horizontal="center"/>
    </xf>
    <xf numFmtId="171" fontId="43" fillId="0" borderId="0" xfId="167" applyNumberFormat="1" applyFont="1" applyBorder="1"/>
    <xf numFmtId="0" fontId="3" fillId="0" borderId="0" xfId="167" quotePrefix="1" applyFont="1" applyFill="1" applyAlignment="1">
      <alignment horizontal="left" vertical="top" wrapText="1" shrinkToFit="1"/>
    </xf>
    <xf numFmtId="0" fontId="3" fillId="0" borderId="0" xfId="167" quotePrefix="1" applyFont="1" applyFill="1" applyBorder="1" applyAlignment="1">
      <alignment horizontal="left" vertical="top" wrapText="1" shrinkToFit="1"/>
    </xf>
    <xf numFmtId="171" fontId="63" fillId="0" borderId="0" xfId="167" applyNumberFormat="1" applyFont="1" applyBorder="1"/>
    <xf numFmtId="171" fontId="67" fillId="0" borderId="0" xfId="167" applyNumberFormat="1" applyFont="1" applyBorder="1"/>
    <xf numFmtId="171" fontId="9" fillId="0" borderId="0" xfId="167" applyNumberFormat="1" applyFont="1" applyFill="1" applyBorder="1" applyAlignment="1">
      <alignment horizontal="center" vertical="top"/>
    </xf>
    <xf numFmtId="171" fontId="9" fillId="0" borderId="0" xfId="167" applyNumberFormat="1" applyFont="1" applyFill="1" applyBorder="1" applyAlignment="1">
      <alignment horizontal="justify" wrapText="1"/>
    </xf>
    <xf numFmtId="171" fontId="9" fillId="0" borderId="0" xfId="167" applyNumberFormat="1" applyFont="1" applyFill="1" applyBorder="1" applyAlignment="1">
      <alignment horizontal="center"/>
    </xf>
    <xf numFmtId="1" fontId="9" fillId="0" borderId="0" xfId="167" applyNumberFormat="1" applyFont="1" applyFill="1" applyBorder="1" applyAlignment="1">
      <alignment horizontal="center"/>
    </xf>
    <xf numFmtId="4" fontId="9" fillId="0" borderId="0" xfId="167" applyNumberFormat="1" applyFont="1" applyFill="1" applyBorder="1" applyAlignment="1">
      <alignment horizontal="center"/>
    </xf>
    <xf numFmtId="4" fontId="9" fillId="0" borderId="0" xfId="167" applyNumberFormat="1" applyFont="1" applyFill="1" applyBorder="1" applyAlignment="1">
      <alignment horizontal="right"/>
    </xf>
    <xf numFmtId="49" fontId="3" fillId="0" borderId="0" xfId="167" applyNumberFormat="1" applyFont="1" applyFill="1" applyBorder="1" applyAlignment="1">
      <alignment horizontal="center" vertical="top"/>
    </xf>
    <xf numFmtId="0" fontId="3" fillId="0" borderId="0" xfId="167" applyNumberFormat="1" applyFont="1" applyFill="1" applyBorder="1" applyAlignment="1" applyProtection="1">
      <alignment vertical="top" wrapText="1"/>
    </xf>
    <xf numFmtId="49" fontId="3" fillId="0" borderId="0" xfId="167" applyNumberFormat="1" applyFont="1" applyBorder="1" applyAlignment="1" applyProtection="1">
      <alignment horizontal="justify" vertical="top" wrapText="1"/>
    </xf>
    <xf numFmtId="4" fontId="3" fillId="0" borderId="0" xfId="168" applyNumberFormat="1" applyFont="1" applyFill="1" applyBorder="1" applyAlignment="1">
      <alignment horizontal="right"/>
    </xf>
    <xf numFmtId="170" fontId="3" fillId="0" borderId="0" xfId="168" applyNumberFormat="1" applyFont="1" applyFill="1" applyBorder="1" applyAlignment="1">
      <alignment horizontal="right"/>
    </xf>
    <xf numFmtId="171" fontId="3" fillId="0" borderId="0" xfId="167" applyNumberFormat="1" applyFont="1" applyFill="1" applyBorder="1" applyAlignment="1">
      <alignment horizontal="justify" vertical="top" wrapText="1"/>
    </xf>
    <xf numFmtId="4" fontId="4" fillId="0" borderId="0" xfId="167" applyNumberFormat="1" applyFont="1" applyFill="1" applyBorder="1" applyAlignment="1">
      <alignment horizontal="right"/>
    </xf>
    <xf numFmtId="171" fontId="3" fillId="0" borderId="0" xfId="167" applyNumberFormat="1" applyFont="1" applyFill="1" applyBorder="1" applyAlignment="1">
      <alignment horizontal="justify" vertical="center" wrapText="1"/>
    </xf>
    <xf numFmtId="171" fontId="9" fillId="0" borderId="0" xfId="167" applyNumberFormat="1" applyFont="1" applyFill="1" applyBorder="1" applyAlignment="1">
      <alignment vertical="distributed" wrapText="1"/>
    </xf>
    <xf numFmtId="4" fontId="12" fillId="0" borderId="0" xfId="167" applyNumberFormat="1" applyFont="1" applyFill="1" applyBorder="1" applyAlignment="1">
      <alignment horizontal="right"/>
    </xf>
    <xf numFmtId="0" fontId="9" fillId="0" borderId="0" xfId="167" applyNumberFormat="1" applyFont="1" applyFill="1" applyBorder="1" applyAlignment="1" applyProtection="1">
      <alignment vertical="top" wrapText="1"/>
    </xf>
    <xf numFmtId="0" fontId="3" fillId="0" borderId="0" xfId="167" applyFont="1" applyAlignment="1">
      <alignment horizontal="justify" vertical="top" wrapText="1"/>
    </xf>
    <xf numFmtId="2" fontId="3" fillId="0" borderId="0" xfId="167" applyNumberFormat="1" applyFont="1" applyFill="1" applyAlignment="1">
      <alignment horizontal="right"/>
    </xf>
    <xf numFmtId="0" fontId="43" fillId="0" borderId="0" xfId="167" applyNumberFormat="1" applyFont="1" applyFill="1" applyBorder="1" applyAlignment="1" applyProtection="1">
      <alignment horizontal="center" vertical="top"/>
    </xf>
    <xf numFmtId="0" fontId="50" fillId="0" borderId="0" xfId="167" applyNumberFormat="1" applyFont="1" applyFill="1" applyBorder="1" applyAlignment="1" applyProtection="1">
      <alignment vertical="top" wrapText="1"/>
    </xf>
    <xf numFmtId="1" fontId="43" fillId="0" borderId="0" xfId="167" applyNumberFormat="1" applyFont="1" applyBorder="1" applyAlignment="1">
      <alignment horizontal="center"/>
    </xf>
    <xf numFmtId="4" fontId="43" fillId="0" borderId="0" xfId="167" applyNumberFormat="1" applyFont="1" applyBorder="1" applyAlignment="1">
      <alignment horizontal="right"/>
    </xf>
    <xf numFmtId="4" fontId="43" fillId="0" borderId="0" xfId="167" applyNumberFormat="1" applyFont="1"/>
    <xf numFmtId="4" fontId="43" fillId="0" borderId="0" xfId="167" applyNumberFormat="1" applyFont="1" applyAlignment="1">
      <alignment horizontal="right"/>
    </xf>
    <xf numFmtId="0" fontId="59" fillId="0" borderId="0" xfId="167" applyFont="1" applyAlignment="1">
      <alignment horizontal="left" vertical="top" wrapText="1" indent="1"/>
    </xf>
    <xf numFmtId="171" fontId="59" fillId="0" borderId="0" xfId="167" applyNumberFormat="1" applyFont="1" applyBorder="1" applyAlignment="1">
      <alignment horizontal="center"/>
    </xf>
    <xf numFmtId="0" fontId="59" fillId="0" borderId="0" xfId="167" applyNumberFormat="1" applyFont="1" applyBorder="1" applyAlignment="1">
      <alignment horizontal="center"/>
    </xf>
    <xf numFmtId="4" fontId="59" fillId="0" borderId="0" xfId="167" applyNumberFormat="1" applyFont="1" applyBorder="1" applyAlignment="1">
      <alignment horizontal="center"/>
    </xf>
    <xf numFmtId="4" fontId="59" fillId="0" borderId="0" xfId="167" applyNumberFormat="1" applyFont="1" applyBorder="1" applyAlignment="1">
      <alignment horizontal="right"/>
    </xf>
    <xf numFmtId="171" fontId="45" fillId="22" borderId="19" xfId="167" applyNumberFormat="1" applyFont="1" applyFill="1" applyBorder="1" applyAlignment="1">
      <alignment horizontal="center" vertical="center"/>
    </xf>
    <xf numFmtId="171" fontId="48" fillId="22" borderId="20" xfId="167" applyNumberFormat="1" applyFont="1" applyFill="1" applyBorder="1" applyAlignment="1">
      <alignment horizontal="justify" vertical="center" wrapText="1"/>
    </xf>
    <xf numFmtId="171" fontId="43" fillId="22" borderId="20" xfId="167" applyNumberFormat="1" applyFont="1" applyFill="1" applyBorder="1" applyAlignment="1">
      <alignment horizontal="center" vertical="center"/>
    </xf>
    <xf numFmtId="0" fontId="43" fillId="22" borderId="20" xfId="167" applyNumberFormat="1" applyFont="1" applyFill="1" applyBorder="1" applyAlignment="1">
      <alignment horizontal="center" vertical="center"/>
    </xf>
    <xf numFmtId="4" fontId="43" fillId="22" borderId="20" xfId="167" applyNumberFormat="1" applyFont="1" applyFill="1" applyBorder="1" applyAlignment="1">
      <alignment horizontal="center" vertical="center"/>
    </xf>
    <xf numFmtId="4" fontId="43" fillId="22" borderId="21" xfId="167" applyNumberFormat="1" applyFont="1" applyFill="1" applyBorder="1" applyAlignment="1">
      <alignment horizontal="right" vertical="center"/>
    </xf>
    <xf numFmtId="171" fontId="59" fillId="0" borderId="0" xfId="167" applyNumberFormat="1" applyFont="1" applyBorder="1" applyAlignment="1">
      <alignment vertical="center"/>
    </xf>
    <xf numFmtId="171" fontId="59" fillId="23" borderId="0" xfId="167" applyNumberFormat="1" applyFont="1" applyFill="1" applyAlignment="1">
      <alignment vertical="center"/>
    </xf>
    <xf numFmtId="171" fontId="65" fillId="0" borderId="0" xfId="167" applyNumberFormat="1" applyFont="1" applyBorder="1" applyAlignment="1">
      <alignment horizontal="justify" wrapText="1"/>
    </xf>
    <xf numFmtId="0" fontId="59" fillId="0" borderId="0" xfId="167" applyFont="1" applyAlignment="1">
      <alignment horizontal="right"/>
    </xf>
    <xf numFmtId="171" fontId="59" fillId="23" borderId="0" xfId="167" applyNumberFormat="1" applyFont="1" applyFill="1"/>
    <xf numFmtId="0" fontId="3" fillId="0" borderId="0" xfId="167" applyFont="1" applyFill="1" applyAlignment="1">
      <alignment horizontal="justify" vertical="top" wrapText="1"/>
    </xf>
    <xf numFmtId="0" fontId="3" fillId="0" borderId="0" xfId="167" applyFont="1" applyFill="1" applyAlignment="1">
      <alignment horizontal="center" vertical="top"/>
    </xf>
    <xf numFmtId="1" fontId="3" fillId="0" borderId="0" xfId="167" applyNumberFormat="1" applyFont="1" applyFill="1" applyAlignment="1">
      <alignment horizontal="center"/>
    </xf>
    <xf numFmtId="4" fontId="3" fillId="0" borderId="0" xfId="167" applyNumberFormat="1" applyFont="1" applyFill="1" applyAlignment="1">
      <alignment horizontal="right"/>
    </xf>
    <xf numFmtId="49" fontId="9" fillId="0" borderId="0" xfId="167" applyNumberFormat="1" applyFont="1" applyFill="1" applyAlignment="1">
      <alignment horizontal="justify" vertical="top" wrapText="1"/>
    </xf>
    <xf numFmtId="0" fontId="9" fillId="0" borderId="0" xfId="167" applyNumberFormat="1" applyFont="1" applyFill="1" applyAlignment="1">
      <alignment horizontal="justify" vertical="top" wrapText="1"/>
    </xf>
    <xf numFmtId="0" fontId="9" fillId="0" borderId="0" xfId="167" applyFont="1" applyAlignment="1">
      <alignment horizontal="center"/>
    </xf>
    <xf numFmtId="1" fontId="9" fillId="0" borderId="0" xfId="167" applyNumberFormat="1" applyFont="1" applyFill="1" applyBorder="1" applyAlignment="1" applyProtection="1">
      <alignment horizontal="center"/>
    </xf>
    <xf numFmtId="0" fontId="12" fillId="0" borderId="0" xfId="167" applyFont="1" applyFill="1" applyBorder="1" applyAlignment="1">
      <alignment horizontal="right" vertical="top" wrapText="1"/>
    </xf>
    <xf numFmtId="0" fontId="12" fillId="0" borderId="0" xfId="167" applyFont="1" applyFill="1" applyBorder="1" applyAlignment="1">
      <alignment horizontal="center"/>
    </xf>
    <xf numFmtId="1" fontId="12" fillId="0" borderId="0" xfId="168" applyNumberFormat="1" applyFont="1" applyFill="1" applyBorder="1" applyAlignment="1">
      <alignment horizontal="center"/>
    </xf>
    <xf numFmtId="4" fontId="12" fillId="0" borderId="0" xfId="168" applyNumberFormat="1" applyFont="1" applyFill="1" applyBorder="1" applyAlignment="1">
      <alignment horizontal="center"/>
    </xf>
    <xf numFmtId="4" fontId="12" fillId="0" borderId="0" xfId="168" applyNumberFormat="1" applyFont="1" applyFill="1" applyBorder="1" applyAlignment="1">
      <alignment horizontal="right"/>
    </xf>
    <xf numFmtId="171" fontId="3" fillId="22" borderId="20" xfId="167" applyNumberFormat="1" applyFont="1" applyFill="1" applyBorder="1" applyAlignment="1">
      <alignment horizontal="center" vertical="center"/>
    </xf>
    <xf numFmtId="0" fontId="3" fillId="22" borderId="20" xfId="167" applyNumberFormat="1" applyFont="1" applyFill="1" applyBorder="1" applyAlignment="1">
      <alignment horizontal="center" vertical="center"/>
    </xf>
    <xf numFmtId="4" fontId="3" fillId="22" borderId="20" xfId="167" applyNumberFormat="1" applyFont="1" applyFill="1" applyBorder="1" applyAlignment="1">
      <alignment horizontal="center" vertical="center"/>
    </xf>
    <xf numFmtId="4" fontId="3" fillId="22" borderId="21" xfId="167" applyNumberFormat="1" applyFont="1" applyFill="1" applyBorder="1" applyAlignment="1">
      <alignment horizontal="right" vertical="center"/>
    </xf>
    <xf numFmtId="171" fontId="4" fillId="0" borderId="0" xfId="167" applyNumberFormat="1" applyFont="1" applyFill="1" applyBorder="1" applyAlignment="1">
      <alignment horizontal="center" vertical="top"/>
    </xf>
    <xf numFmtId="171" fontId="4" fillId="0" borderId="0" xfId="167" applyNumberFormat="1" applyFont="1" applyFill="1" applyBorder="1" applyAlignment="1">
      <alignment horizontal="justify" vertical="top" wrapText="1"/>
    </xf>
    <xf numFmtId="171" fontId="45" fillId="22" borderId="20" xfId="167" applyNumberFormat="1" applyFont="1" applyFill="1" applyBorder="1" applyAlignment="1">
      <alignment horizontal="center" vertical="top" wrapText="1"/>
    </xf>
    <xf numFmtId="171" fontId="45" fillId="22" borderId="20" xfId="167" applyNumberFormat="1" applyFont="1" applyFill="1" applyBorder="1" applyAlignment="1">
      <alignment horizontal="justify" vertical="top" wrapText="1"/>
    </xf>
    <xf numFmtId="171" fontId="3" fillId="22" borderId="20" xfId="167" applyNumberFormat="1" applyFont="1" applyFill="1" applyBorder="1" applyAlignment="1">
      <alignment horizontal="center"/>
    </xf>
    <xf numFmtId="0" fontId="3" fillId="22" borderId="20" xfId="167" applyNumberFormat="1" applyFont="1" applyFill="1" applyBorder="1" applyAlignment="1">
      <alignment horizontal="center"/>
    </xf>
    <xf numFmtId="4" fontId="3" fillId="22" borderId="20" xfId="167" applyNumberFormat="1" applyFont="1" applyFill="1" applyBorder="1" applyAlignment="1">
      <alignment horizontal="center"/>
    </xf>
    <xf numFmtId="4" fontId="3" fillId="22" borderId="21" xfId="167" applyNumberFormat="1" applyFont="1" applyFill="1" applyBorder="1" applyAlignment="1">
      <alignment horizontal="right"/>
    </xf>
    <xf numFmtId="171" fontId="9" fillId="0" borderId="0" xfId="167" applyNumberFormat="1" applyFont="1" applyBorder="1" applyAlignment="1">
      <alignment horizontal="center" vertical="top"/>
    </xf>
    <xf numFmtId="171" fontId="9" fillId="0" borderId="0" xfId="167" applyNumberFormat="1" applyFont="1" applyBorder="1" applyAlignment="1">
      <alignment horizontal="justify" wrapText="1"/>
    </xf>
    <xf numFmtId="171" fontId="9" fillId="0" borderId="0" xfId="167" applyNumberFormat="1" applyFont="1" applyBorder="1" applyAlignment="1">
      <alignment horizontal="center"/>
    </xf>
    <xf numFmtId="0" fontId="9" fillId="0" borderId="0" xfId="167" applyNumberFormat="1" applyFont="1" applyBorder="1" applyAlignment="1">
      <alignment horizontal="center"/>
    </xf>
    <xf numFmtId="4" fontId="9" fillId="0" borderId="0" xfId="167" applyNumberFormat="1" applyFont="1" applyBorder="1" applyAlignment="1">
      <alignment horizontal="center"/>
    </xf>
    <xf numFmtId="4" fontId="12" fillId="0" borderId="0" xfId="167" applyNumberFormat="1" applyFont="1" applyBorder="1" applyAlignment="1">
      <alignment horizontal="right"/>
    </xf>
    <xf numFmtId="171" fontId="51" fillId="0" borderId="0" xfId="167" applyNumberFormat="1" applyFont="1" applyFill="1" applyBorder="1" applyAlignment="1">
      <alignment horizontal="center" vertical="top"/>
    </xf>
    <xf numFmtId="171" fontId="51" fillId="0" borderId="0" xfId="167" applyNumberFormat="1" applyFont="1" applyFill="1" applyBorder="1" applyAlignment="1">
      <alignment horizontal="justify" wrapText="1"/>
    </xf>
    <xf numFmtId="171" fontId="51" fillId="0" borderId="0" xfId="167" applyNumberFormat="1" applyFont="1" applyFill="1" applyBorder="1" applyAlignment="1">
      <alignment horizontal="center"/>
    </xf>
    <xf numFmtId="0" fontId="51" fillId="0" borderId="0" xfId="167" applyNumberFormat="1" applyFont="1" applyFill="1" applyBorder="1" applyAlignment="1">
      <alignment horizontal="center"/>
    </xf>
    <xf numFmtId="4" fontId="51" fillId="0" borderId="0" xfId="167" applyNumberFormat="1" applyFont="1" applyFill="1" applyBorder="1" applyAlignment="1">
      <alignment horizontal="center"/>
    </xf>
    <xf numFmtId="4" fontId="47" fillId="0" borderId="0" xfId="167" applyNumberFormat="1" applyFont="1" applyFill="1" applyBorder="1" applyAlignment="1">
      <alignment horizontal="right"/>
    </xf>
    <xf numFmtId="0" fontId="59" fillId="0" borderId="0" xfId="167" applyFont="1" applyBorder="1"/>
    <xf numFmtId="0" fontId="3" fillId="0" borderId="0" xfId="167" applyNumberFormat="1" applyFont="1" applyFill="1" applyBorder="1" applyAlignment="1">
      <alignment horizontal="center" vertical="top"/>
    </xf>
    <xf numFmtId="4" fontId="9" fillId="0" borderId="0" xfId="167" applyNumberFormat="1" applyFont="1" applyBorder="1" applyAlignment="1">
      <alignment horizontal="right"/>
    </xf>
    <xf numFmtId="171" fontId="3" fillId="0" borderId="0" xfId="167" applyNumberFormat="1" applyFont="1" applyBorder="1" applyAlignment="1">
      <alignment horizontal="center"/>
    </xf>
    <xf numFmtId="0" fontId="3" fillId="0" borderId="0" xfId="167" applyNumberFormat="1" applyFont="1" applyBorder="1" applyAlignment="1">
      <alignment horizontal="center"/>
    </xf>
    <xf numFmtId="4" fontId="3" fillId="0" borderId="0" xfId="167" applyNumberFormat="1" applyFont="1" applyBorder="1" applyAlignment="1">
      <alignment horizontal="center"/>
    </xf>
    <xf numFmtId="4" fontId="3" fillId="0" borderId="0" xfId="167" applyNumberFormat="1" applyFont="1" applyBorder="1" applyAlignment="1">
      <alignment horizontal="right"/>
    </xf>
    <xf numFmtId="171" fontId="3" fillId="0" borderId="0" xfId="167" applyNumberFormat="1" applyFont="1" applyBorder="1" applyAlignment="1">
      <alignment horizontal="center" vertical="top"/>
    </xf>
    <xf numFmtId="0" fontId="43" fillId="0" borderId="0" xfId="167" applyNumberFormat="1" applyFont="1" applyFill="1" applyAlignment="1">
      <alignment horizontal="justify" vertical="top" wrapText="1"/>
    </xf>
    <xf numFmtId="49" fontId="45" fillId="0" borderId="0" xfId="167" applyNumberFormat="1" applyFont="1" applyFill="1" applyBorder="1" applyAlignment="1">
      <alignment horizontal="left" wrapText="1"/>
    </xf>
    <xf numFmtId="0" fontId="68" fillId="0" borderId="0" xfId="167" applyFont="1" applyFill="1"/>
    <xf numFmtId="171" fontId="59" fillId="0" borderId="0" xfId="167" applyNumberFormat="1" applyFont="1" applyFill="1" applyBorder="1"/>
    <xf numFmtId="171" fontId="48" fillId="22" borderId="20" xfId="167" applyNumberFormat="1" applyFont="1" applyFill="1" applyBorder="1" applyAlignment="1">
      <alignment horizontal="justify" vertical="top" wrapText="1"/>
    </xf>
    <xf numFmtId="171" fontId="43" fillId="0" borderId="0" xfId="167" applyNumberFormat="1" applyFont="1" applyFill="1" applyBorder="1"/>
    <xf numFmtId="171" fontId="65" fillId="0" borderId="0" xfId="167" applyNumberFormat="1" applyFont="1" applyFill="1" applyBorder="1" applyAlignment="1">
      <alignment horizontal="center" vertical="top"/>
    </xf>
    <xf numFmtId="171" fontId="69" fillId="0" borderId="0" xfId="167" applyNumberFormat="1" applyFont="1" applyFill="1" applyBorder="1" applyAlignment="1">
      <alignment horizontal="justify" vertical="top" wrapText="1"/>
    </xf>
    <xf numFmtId="0" fontId="3" fillId="0" borderId="0" xfId="167" applyFont="1" applyAlignment="1">
      <alignment horizontal="center" vertical="top"/>
    </xf>
    <xf numFmtId="4" fontId="3" fillId="0" borderId="0" xfId="167" applyNumberFormat="1" applyFont="1" applyAlignment="1">
      <alignment horizontal="right"/>
    </xf>
    <xf numFmtId="0" fontId="9" fillId="0" borderId="0" xfId="167" applyFont="1" applyAlignment="1">
      <alignment horizontal="center" vertical="top"/>
    </xf>
    <xf numFmtId="0" fontId="9" fillId="0" borderId="0" xfId="167" applyFont="1" applyAlignment="1">
      <alignment horizontal="justify" vertical="top" wrapText="1"/>
    </xf>
    <xf numFmtId="0" fontId="9" fillId="0" borderId="0" xfId="167" applyFont="1" applyAlignment="1">
      <alignment horizontal="justify"/>
    </xf>
    <xf numFmtId="1" fontId="9" fillId="0" borderId="0" xfId="168" applyNumberFormat="1" applyFont="1" applyFill="1" applyBorder="1" applyAlignment="1">
      <alignment horizontal="justify"/>
    </xf>
    <xf numFmtId="4" fontId="9" fillId="0" borderId="0" xfId="167" applyNumberFormat="1" applyFont="1" applyAlignment="1">
      <alignment horizontal="right"/>
    </xf>
    <xf numFmtId="49" fontId="3" fillId="0" borderId="0" xfId="167" applyNumberFormat="1" applyFont="1" applyAlignment="1">
      <alignment horizontal="left" vertical="center" wrapText="1"/>
    </xf>
    <xf numFmtId="0" fontId="3" fillId="0" borderId="0" xfId="167" applyFont="1" applyAlignment="1">
      <alignment horizontal="right"/>
    </xf>
    <xf numFmtId="49" fontId="3" fillId="0" borderId="0" xfId="167" applyNumberFormat="1" applyFont="1" applyAlignment="1">
      <alignment horizontal="justify" vertical="center" wrapText="1"/>
    </xf>
    <xf numFmtId="49" fontId="9" fillId="0" borderId="0" xfId="167" applyNumberFormat="1" applyFont="1" applyAlignment="1">
      <alignment horizontal="justify" vertical="center" wrapText="1"/>
    </xf>
    <xf numFmtId="49" fontId="3" fillId="0" borderId="0" xfId="167" applyNumberFormat="1" applyFont="1" applyAlignment="1">
      <alignment horizontal="justify" vertical="top" wrapText="1"/>
    </xf>
    <xf numFmtId="49" fontId="9" fillId="0" borderId="0" xfId="167" applyNumberFormat="1" applyFont="1" applyAlignment="1">
      <alignment horizontal="justify" vertical="top" wrapText="1"/>
    </xf>
    <xf numFmtId="0" fontId="9" fillId="0" borderId="0" xfId="167" applyFont="1" applyAlignment="1">
      <alignment horizontal="right"/>
    </xf>
    <xf numFmtId="4" fontId="9" fillId="0" borderId="0" xfId="167" applyNumberFormat="1" applyFont="1" applyAlignment="1">
      <alignment horizontal="center"/>
    </xf>
    <xf numFmtId="0" fontId="3" fillId="0" borderId="0" xfId="167" applyNumberFormat="1" applyFont="1" applyFill="1" applyAlignment="1">
      <alignment horizontal="center" vertical="top"/>
    </xf>
    <xf numFmtId="0" fontId="3" fillId="0" borderId="0" xfId="167" applyNumberFormat="1" applyFont="1" applyFill="1" applyBorder="1" applyAlignment="1">
      <alignment horizontal="justify" vertical="top" wrapText="1"/>
    </xf>
    <xf numFmtId="49" fontId="4" fillId="0" borderId="0" xfId="167" applyNumberFormat="1" applyFont="1" applyFill="1" applyBorder="1" applyAlignment="1">
      <alignment horizontal="center" vertical="top"/>
    </xf>
    <xf numFmtId="0" fontId="4" fillId="0" borderId="0" xfId="167" applyFont="1" applyFill="1" applyBorder="1" applyAlignment="1">
      <alignment horizontal="justify" vertical="top" wrapText="1"/>
    </xf>
    <xf numFmtId="0" fontId="4" fillId="0" borderId="0" xfId="167" applyFont="1" applyFill="1" applyBorder="1" applyAlignment="1">
      <alignment horizontal="center"/>
    </xf>
    <xf numFmtId="1" fontId="4" fillId="0" borderId="0" xfId="168" applyNumberFormat="1" applyFont="1" applyFill="1" applyBorder="1" applyAlignment="1">
      <alignment horizontal="center"/>
    </xf>
    <xf numFmtId="4" fontId="4" fillId="0" borderId="0" xfId="167" applyNumberFormat="1" applyFont="1" applyFill="1" applyBorder="1" applyAlignment="1">
      <alignment horizontal="center"/>
    </xf>
    <xf numFmtId="4" fontId="3" fillId="0" borderId="0" xfId="167" applyNumberFormat="1" applyFont="1" applyFill="1" applyBorder="1" applyAlignment="1" applyProtection="1">
      <alignment horizontal="right"/>
    </xf>
    <xf numFmtId="0" fontId="52" fillId="0" borderId="0" xfId="167" applyFont="1" applyFill="1" applyBorder="1" applyAlignment="1">
      <alignment horizontal="justify" vertical="top" wrapText="1"/>
    </xf>
    <xf numFmtId="171" fontId="59" fillId="0" borderId="0" xfId="167" applyNumberFormat="1" applyFont="1" applyBorder="1" applyAlignment="1">
      <alignment horizontal="justify"/>
    </xf>
    <xf numFmtId="49" fontId="45" fillId="0" borderId="0" xfId="167" applyNumberFormat="1" applyFont="1" applyFill="1" applyBorder="1" applyAlignment="1">
      <alignment horizontal="center" vertical="top"/>
    </xf>
    <xf numFmtId="0" fontId="45" fillId="0" borderId="0" xfId="167" applyFont="1" applyFill="1" applyBorder="1" applyAlignment="1">
      <alignment horizontal="justify" vertical="top" wrapText="1"/>
    </xf>
    <xf numFmtId="1" fontId="45" fillId="0" borderId="0" xfId="168" applyNumberFormat="1" applyFont="1" applyFill="1" applyBorder="1" applyAlignment="1">
      <alignment horizontal="center"/>
    </xf>
    <xf numFmtId="4" fontId="43" fillId="0" borderId="0" xfId="167" applyNumberFormat="1" applyFont="1" applyFill="1" applyBorder="1" applyAlignment="1" applyProtection="1">
      <alignment horizontal="right"/>
    </xf>
    <xf numFmtId="171" fontId="70" fillId="0" borderId="0" xfId="167" applyNumberFormat="1" applyFont="1" applyBorder="1"/>
    <xf numFmtId="171" fontId="59" fillId="0" borderId="0" xfId="167" applyNumberFormat="1" applyFont="1" applyBorder="1" applyAlignment="1">
      <alignment horizontal="justify" wrapText="1"/>
    </xf>
    <xf numFmtId="4" fontId="65" fillId="0" borderId="0" xfId="167" applyNumberFormat="1" applyFont="1" applyBorder="1" applyAlignment="1">
      <alignment horizontal="right"/>
    </xf>
    <xf numFmtId="171" fontId="53" fillId="22" borderId="20" xfId="167" applyNumberFormat="1" applyFont="1" applyFill="1" applyBorder="1" applyAlignment="1">
      <alignment horizontal="justify" vertical="center" wrapText="1"/>
    </xf>
    <xf numFmtId="171" fontId="48" fillId="0" borderId="23" xfId="167" applyNumberFormat="1" applyFont="1" applyFill="1" applyBorder="1" applyAlignment="1">
      <alignment horizontal="center" vertical="top"/>
    </xf>
    <xf numFmtId="171" fontId="48" fillId="22" borderId="20" xfId="167" applyNumberFormat="1" applyFont="1" applyFill="1" applyBorder="1" applyAlignment="1">
      <alignment vertical="top" wrapText="1"/>
    </xf>
    <xf numFmtId="171" fontId="48" fillId="22" borderId="20" xfId="167" applyNumberFormat="1" applyFont="1" applyFill="1" applyBorder="1" applyAlignment="1">
      <alignment wrapText="1"/>
    </xf>
    <xf numFmtId="171" fontId="48" fillId="22" borderId="21" xfId="167" applyNumberFormat="1" applyFont="1" applyFill="1" applyBorder="1" applyAlignment="1">
      <alignment wrapText="1"/>
    </xf>
    <xf numFmtId="171" fontId="43" fillId="23" borderId="0" xfId="167" applyNumberFormat="1" applyFont="1" applyFill="1"/>
    <xf numFmtId="171" fontId="48" fillId="22" borderId="21" xfId="167" applyNumberFormat="1" applyFont="1" applyFill="1" applyBorder="1" applyAlignment="1">
      <alignment horizontal="right" wrapText="1"/>
    </xf>
    <xf numFmtId="171" fontId="48" fillId="0" borderId="0" xfId="167" applyNumberFormat="1" applyFont="1" applyFill="1" applyBorder="1" applyAlignment="1">
      <alignment horizontal="center" vertical="top"/>
    </xf>
    <xf numFmtId="171" fontId="48" fillId="0" borderId="0" xfId="167" applyNumberFormat="1" applyFont="1" applyFill="1" applyBorder="1" applyAlignment="1">
      <alignment horizontal="justify" vertical="top" wrapText="1"/>
    </xf>
    <xf numFmtId="0" fontId="43" fillId="0" borderId="0" xfId="167" applyNumberFormat="1" applyFont="1" applyFill="1" applyBorder="1" applyAlignment="1">
      <alignment horizontal="center"/>
    </xf>
    <xf numFmtId="171" fontId="48" fillId="0" borderId="0" xfId="167" applyNumberFormat="1" applyFont="1" applyFill="1" applyBorder="1" applyAlignment="1">
      <alignment horizontal="right" wrapText="1"/>
    </xf>
    <xf numFmtId="0" fontId="48" fillId="0" borderId="0" xfId="167" applyFont="1" applyFill="1" applyBorder="1" applyAlignment="1" applyProtection="1">
      <alignment horizontal="left" vertical="top" wrapText="1"/>
    </xf>
    <xf numFmtId="171" fontId="44" fillId="0" borderId="0" xfId="167" applyNumberFormat="1" applyFont="1" applyFill="1" applyBorder="1" applyAlignment="1">
      <alignment horizontal="center"/>
    </xf>
    <xf numFmtId="0" fontId="44" fillId="0" borderId="0" xfId="167" applyNumberFormat="1" applyFont="1" applyFill="1" applyBorder="1" applyAlignment="1">
      <alignment horizontal="center"/>
    </xf>
    <xf numFmtId="2" fontId="48" fillId="0" borderId="0" xfId="167" applyNumberFormat="1" applyFont="1" applyFill="1" applyBorder="1" applyAlignment="1">
      <alignment horizontal="right"/>
    </xf>
    <xf numFmtId="171" fontId="53" fillId="22" borderId="19" xfId="167" applyNumberFormat="1" applyFont="1" applyFill="1" applyBorder="1" applyAlignment="1">
      <alignment horizontal="right" vertical="center" wrapText="1"/>
    </xf>
    <xf numFmtId="4" fontId="43" fillId="0" borderId="0" xfId="167" applyNumberFormat="1" applyFont="1" applyBorder="1" applyAlignment="1">
      <alignment horizontal="left"/>
    </xf>
    <xf numFmtId="0" fontId="51" fillId="0" borderId="0" xfId="167" applyFont="1" applyAlignment="1">
      <alignment horizontal="right"/>
    </xf>
    <xf numFmtId="0" fontId="44" fillId="0" borderId="0" xfId="167" applyFont="1" applyAlignment="1">
      <alignment horizontal="justify"/>
    </xf>
    <xf numFmtId="0" fontId="3" fillId="0" borderId="0" xfId="167" applyFont="1"/>
    <xf numFmtId="0" fontId="71" fillId="0" borderId="0" xfId="167" applyFont="1"/>
    <xf numFmtId="171" fontId="59" fillId="0" borderId="24" xfId="167" applyNumberFormat="1" applyFont="1" applyBorder="1" applyAlignment="1">
      <alignment horizontal="center" vertical="top"/>
    </xf>
    <xf numFmtId="171" fontId="59" fillId="0" borderId="24" xfId="167" applyNumberFormat="1" applyFont="1" applyBorder="1" applyAlignment="1">
      <alignment horizontal="justify" wrapText="1"/>
    </xf>
    <xf numFmtId="171" fontId="59" fillId="0" borderId="24" xfId="167" applyNumberFormat="1" applyFont="1" applyBorder="1" applyAlignment="1">
      <alignment horizontal="center"/>
    </xf>
    <xf numFmtId="0" fontId="59" fillId="0" borderId="24" xfId="167" applyNumberFormat="1" applyFont="1" applyBorder="1" applyAlignment="1">
      <alignment horizontal="center"/>
    </xf>
    <xf numFmtId="4" fontId="59" fillId="0" borderId="24" xfId="167" applyNumberFormat="1" applyFont="1" applyBorder="1" applyAlignment="1">
      <alignment horizontal="center"/>
    </xf>
    <xf numFmtId="4" fontId="65" fillId="0" borderId="24" xfId="167" applyNumberFormat="1" applyFont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9" applyFont="1" applyFill="1" applyBorder="1" applyAlignment="1" applyProtection="1">
      <alignment horizontal="left" vertical="top" wrapText="1"/>
    </xf>
    <xf numFmtId="0" fontId="8" fillId="0" borderId="1" xfId="9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4" fontId="4" fillId="0" borderId="0" xfId="167" applyNumberFormat="1" applyFont="1" applyAlignment="1">
      <alignment horizontal="right"/>
    </xf>
    <xf numFmtId="0" fontId="4" fillId="0" borderId="0" xfId="167" applyFont="1" applyAlignment="1">
      <alignment horizontal="right"/>
    </xf>
    <xf numFmtId="171" fontId="48" fillId="22" borderId="20" xfId="167" applyNumberFormat="1" applyFont="1" applyFill="1" applyBorder="1" applyAlignment="1">
      <alignment horizontal="left" vertical="top" wrapText="1"/>
    </xf>
    <xf numFmtId="171" fontId="48" fillId="22" borderId="21" xfId="167" applyNumberFormat="1" applyFont="1" applyFill="1" applyBorder="1" applyAlignment="1">
      <alignment horizontal="left" vertical="top" wrapText="1"/>
    </xf>
    <xf numFmtId="171" fontId="48" fillId="22" borderId="20" xfId="167" applyNumberFormat="1" applyFont="1" applyFill="1" applyBorder="1" applyAlignment="1">
      <alignment horizontal="left" vertical="center" wrapText="1"/>
    </xf>
    <xf numFmtId="171" fontId="48" fillId="22" borderId="21" xfId="167" applyNumberFormat="1" applyFont="1" applyFill="1" applyBorder="1" applyAlignment="1">
      <alignment horizontal="left" vertical="center" wrapText="1"/>
    </xf>
    <xf numFmtId="4" fontId="53" fillId="22" borderId="20" xfId="167" applyNumberFormat="1" applyFont="1" applyFill="1" applyBorder="1" applyAlignment="1">
      <alignment horizontal="right" vertical="center"/>
    </xf>
    <xf numFmtId="4" fontId="53" fillId="22" borderId="21" xfId="167" applyNumberFormat="1" applyFont="1" applyFill="1" applyBorder="1" applyAlignment="1">
      <alignment horizontal="right" vertical="center"/>
    </xf>
    <xf numFmtId="4" fontId="3" fillId="0" borderId="0" xfId="167" applyNumberFormat="1" applyFont="1" applyAlignment="1">
      <alignment horizontal="right"/>
    </xf>
    <xf numFmtId="0" fontId="3" fillId="0" borderId="0" xfId="167" applyFont="1" applyAlignment="1">
      <alignment horizontal="right"/>
    </xf>
    <xf numFmtId="0" fontId="57" fillId="0" borderId="0" xfId="165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0" fillId="0" borderId="0" xfId="0" applyNumberFormat="1"/>
    <xf numFmtId="4" fontId="0" fillId="0" borderId="0" xfId="0" applyNumberFormat="1" applyBorder="1"/>
    <xf numFmtId="4" fontId="0" fillId="0" borderId="1" xfId="0" applyNumberFormat="1" applyBorder="1"/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4" fillId="0" borderId="0" xfId="0" applyNumberFormat="1" applyFont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8" fillId="0" borderId="0" xfId="9" applyNumberFormat="1" applyBorder="1" applyAlignment="1" applyProtection="1">
      <alignment horizontal="center" vertical="center"/>
      <protection locked="0"/>
    </xf>
    <xf numFmtId="4" fontId="4" fillId="0" borderId="0" xfId="0" applyNumberFormat="1" applyFont="1" applyBorder="1" applyAlignment="1">
      <alignment horizontal="center" vertical="center"/>
    </xf>
    <xf numFmtId="4" fontId="8" fillId="0" borderId="1" xfId="9" applyNumberFormat="1" applyBorder="1" applyAlignment="1" applyProtection="1">
      <alignment horizontal="center" vertical="center"/>
      <protection locked="0"/>
    </xf>
    <xf numFmtId="4" fontId="3" fillId="0" borderId="0" xfId="0" applyNumberFormat="1" applyFont="1" applyBorder="1" applyAlignment="1" applyProtection="1">
      <alignment horizontal="center" vertical="center"/>
      <protection locked="0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4" fontId="3" fillId="0" borderId="0" xfId="0" applyNumberFormat="1" applyFont="1" applyBorder="1"/>
    <xf numFmtId="4" fontId="3" fillId="0" borderId="1" xfId="0" applyNumberFormat="1" applyFont="1" applyBorder="1"/>
    <xf numFmtId="4" fontId="4" fillId="0" borderId="0" xfId="0" applyNumberFormat="1" applyFont="1" applyAlignment="1">
      <alignment horizontal="center"/>
    </xf>
    <xf numFmtId="4" fontId="8" fillId="0" borderId="0" xfId="9" applyNumberFormat="1" applyBorder="1" applyAlignment="1" applyProtection="1">
      <alignment horizontal="center" vertical="center"/>
    </xf>
    <xf numFmtId="4" fontId="4" fillId="0" borderId="0" xfId="0" applyNumberFormat="1" applyFont="1" applyBorder="1" applyAlignment="1">
      <alignment horizontal="center"/>
    </xf>
    <xf numFmtId="4" fontId="8" fillId="0" borderId="1" xfId="9" applyNumberFormat="1" applyBorder="1" applyAlignment="1" applyProtection="1">
      <alignment horizontal="center" vertical="center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54" fillId="0" borderId="0" xfId="165" applyNumberFormat="1"/>
    <xf numFmtId="4" fontId="54" fillId="0" borderId="0" xfId="165" applyNumberFormat="1" applyAlignment="1">
      <alignment wrapText="1"/>
    </xf>
    <xf numFmtId="4" fontId="54" fillId="0" borderId="0" xfId="165" applyNumberFormat="1" applyAlignment="1"/>
    <xf numFmtId="4" fontId="54" fillId="0" borderId="0" xfId="165" applyNumberFormat="1" applyBorder="1" applyAlignment="1">
      <alignment horizontal="center"/>
    </xf>
    <xf numFmtId="4" fontId="54" fillId="0" borderId="0" xfId="165" applyNumberFormat="1" applyAlignment="1">
      <alignment horizontal="center"/>
    </xf>
    <xf numFmtId="4" fontId="54" fillId="0" borderId="0" xfId="165" applyNumberFormat="1" applyBorder="1"/>
  </cellXfs>
  <cellStyles count="169">
    <cellStyle name="20% - Accent1 2" xfId="12"/>
    <cellStyle name="20% - Accent1 2 2" xfId="13"/>
    <cellStyle name="20% - Accent1 3" xfId="14"/>
    <cellStyle name="20% - Accent2 2" xfId="15"/>
    <cellStyle name="20% - Accent2 2 2" xfId="16"/>
    <cellStyle name="20% - Accent2 3" xfId="17"/>
    <cellStyle name="20% - Accent3 2" xfId="18"/>
    <cellStyle name="20% - Accent3 2 2" xfId="19"/>
    <cellStyle name="20% - Accent4 2" xfId="20"/>
    <cellStyle name="20% - Accent4 2 2" xfId="21"/>
    <cellStyle name="20% - Accent4 3" xfId="22"/>
    <cellStyle name="20% - Accent5 2" xfId="23"/>
    <cellStyle name="20% - Accent5 2 2" xfId="24"/>
    <cellStyle name="20% - Accent6 2" xfId="25"/>
    <cellStyle name="20% - Accent6 2 2" xfId="26"/>
    <cellStyle name="20% - Accent6 3" xfId="27"/>
    <cellStyle name="40% - Accent1 2" xfId="28"/>
    <cellStyle name="40% - Accent1 2 2" xfId="29"/>
    <cellStyle name="40% - Accent1 3" xfId="30"/>
    <cellStyle name="40% - Accent2 2" xfId="31"/>
    <cellStyle name="40% - Accent2 2 2" xfId="32"/>
    <cellStyle name="40% - Accent3 2" xfId="33"/>
    <cellStyle name="40% - Accent3 2 2" xfId="34"/>
    <cellStyle name="40% - Accent4 2" xfId="35"/>
    <cellStyle name="40% - Accent4 2 2" xfId="36"/>
    <cellStyle name="40% - Accent4 3" xfId="37"/>
    <cellStyle name="40% - Accent5 2" xfId="38"/>
    <cellStyle name="40% - Accent5 2 2" xfId="39"/>
    <cellStyle name="40% - Accent5 3" xfId="40"/>
    <cellStyle name="40% - Accent6 2" xfId="41"/>
    <cellStyle name="40% - Accent6 2 2" xfId="42"/>
    <cellStyle name="40% - Accent6 3" xfId="43"/>
    <cellStyle name="60% - Accent1 2" xfId="44"/>
    <cellStyle name="60% - Accent1 3" xfId="45"/>
    <cellStyle name="60% - Accent2 2" xfId="46"/>
    <cellStyle name="60% - Accent2 3" xfId="47"/>
    <cellStyle name="60% - Accent3 2" xfId="48"/>
    <cellStyle name="60% - Accent3 3" xfId="49"/>
    <cellStyle name="60% - Accent4 2" xfId="50"/>
    <cellStyle name="60% - Accent4 3" xfId="51"/>
    <cellStyle name="60% - Accent5 2" xfId="52"/>
    <cellStyle name="60% - Accent5 3" xfId="53"/>
    <cellStyle name="60% - Accent6 2" xfId="54"/>
    <cellStyle name="60% - Accent6 3" xfId="55"/>
    <cellStyle name="A4 Small 210 x 297 mm" xfId="7"/>
    <cellStyle name="Accent1 2" xfId="56"/>
    <cellStyle name="Accent1 3" xfId="57"/>
    <cellStyle name="Accent2 2" xfId="58"/>
    <cellStyle name="Accent2 3" xfId="59"/>
    <cellStyle name="Accent3 2" xfId="60"/>
    <cellStyle name="Accent3 3" xfId="61"/>
    <cellStyle name="Accent4 2" xfId="62"/>
    <cellStyle name="Accent5 2" xfId="63"/>
    <cellStyle name="Accent6 2" xfId="64"/>
    <cellStyle name="Accent6 3" xfId="65"/>
    <cellStyle name="Bad 2" xfId="66"/>
    <cellStyle name="Bad 3" xfId="67"/>
    <cellStyle name="Calculation 2" xfId="68"/>
    <cellStyle name="Calculation 3" xfId="69"/>
    <cellStyle name="Check Cell 2" xfId="70"/>
    <cellStyle name="Comma 10" xfId="71"/>
    <cellStyle name="Comma 10 2" xfId="72"/>
    <cellStyle name="Comma 11" xfId="73"/>
    <cellStyle name="Comma 11 2" xfId="74"/>
    <cellStyle name="Comma 12" xfId="75"/>
    <cellStyle name="Comma 13" xfId="76"/>
    <cellStyle name="Comma 14" xfId="163"/>
    <cellStyle name="Comma 15" xfId="166"/>
    <cellStyle name="Comma 15 2" xfId="168"/>
    <cellStyle name="Comma 2" xfId="5"/>
    <cellStyle name="Comma 2 2" xfId="77"/>
    <cellStyle name="Comma 2 3" xfId="78"/>
    <cellStyle name="Comma 3" xfId="79"/>
    <cellStyle name="Comma 3 2" xfId="80"/>
    <cellStyle name="Comma 4" xfId="81"/>
    <cellStyle name="Comma 5" xfId="82"/>
    <cellStyle name="Comma 6" xfId="83"/>
    <cellStyle name="Comma 7" xfId="84"/>
    <cellStyle name="Comma 8" xfId="85"/>
    <cellStyle name="Comma 9" xfId="86"/>
    <cellStyle name="Comma 9 2" xfId="87"/>
    <cellStyle name="Currency 2" xfId="6"/>
    <cellStyle name="Currency 3" xfId="88"/>
    <cellStyle name="Currency 4" xfId="89"/>
    <cellStyle name="Excel Built-in Normal" xfId="9"/>
    <cellStyle name="Explanatory Text 2" xfId="90"/>
    <cellStyle name="Good 2" xfId="91"/>
    <cellStyle name="Good 3" xfId="92"/>
    <cellStyle name="Heading 1 2" xfId="93"/>
    <cellStyle name="Heading 1 3" xfId="94"/>
    <cellStyle name="Heading 2 2" xfId="95"/>
    <cellStyle name="Heading 2 3" xfId="96"/>
    <cellStyle name="Heading 3 2" xfId="97"/>
    <cellStyle name="Heading 3 3" xfId="98"/>
    <cellStyle name="Heading 4 2" xfId="99"/>
    <cellStyle name="Hyperlink 2" xfId="100"/>
    <cellStyle name="Input 2" xfId="101"/>
    <cellStyle name="Input 3" xfId="102"/>
    <cellStyle name="kolona A" xfId="103"/>
    <cellStyle name="kolona B" xfId="104"/>
    <cellStyle name="kolona C" xfId="105"/>
    <cellStyle name="kolona D" xfId="106"/>
    <cellStyle name="kolona E" xfId="107"/>
    <cellStyle name="kolona F" xfId="108"/>
    <cellStyle name="kolona G" xfId="109"/>
    <cellStyle name="Linked Cell 2" xfId="110"/>
    <cellStyle name="Linked Cell 3" xfId="111"/>
    <cellStyle name="Neutral 2" xfId="112"/>
    <cellStyle name="Neutral 3" xfId="113"/>
    <cellStyle name="Normal 10" xfId="114"/>
    <cellStyle name="Normal 10 2" xfId="115"/>
    <cellStyle name="Normal 11" xfId="116"/>
    <cellStyle name="Normal 12" xfId="117"/>
    <cellStyle name="Normal 13" xfId="118"/>
    <cellStyle name="Normal 14" xfId="119"/>
    <cellStyle name="Normal 15" xfId="120"/>
    <cellStyle name="Normal 15 2" xfId="121"/>
    <cellStyle name="Normal 16" xfId="122"/>
    <cellStyle name="Normal 17" xfId="123"/>
    <cellStyle name="Normal 18" xfId="124"/>
    <cellStyle name="Normal 19" xfId="125"/>
    <cellStyle name="Normal 2" xfId="1"/>
    <cellStyle name="Normal 2 2" xfId="10"/>
    <cellStyle name="Normal 2 2 2" xfId="126"/>
    <cellStyle name="Normal 2 2 3" xfId="127"/>
    <cellStyle name="Normal 2 3" xfId="128"/>
    <cellStyle name="Normal 2 4" xfId="129"/>
    <cellStyle name="Normal 2 5" xfId="130"/>
    <cellStyle name="Normal 20" xfId="131"/>
    <cellStyle name="Normal 21" xfId="132"/>
    <cellStyle name="Normal 22" xfId="133"/>
    <cellStyle name="Normal 23" xfId="134"/>
    <cellStyle name="Normal 24" xfId="135"/>
    <cellStyle name="Normal 25" xfId="162"/>
    <cellStyle name="Normal 25 2" xfId="167"/>
    <cellStyle name="Normal 26" xfId="165"/>
    <cellStyle name="Normal 3" xfId="3"/>
    <cellStyle name="Normal 3 2" xfId="136"/>
    <cellStyle name="Normal 3 3 2" xfId="137"/>
    <cellStyle name="Normal 4" xfId="4"/>
    <cellStyle name="Normal 4 2" xfId="164"/>
    <cellStyle name="Normal 5" xfId="138"/>
    <cellStyle name="Normal 5 2" xfId="139"/>
    <cellStyle name="Normal 5 8" xfId="140"/>
    <cellStyle name="Normal 6" xfId="141"/>
    <cellStyle name="Normal 7" xfId="142"/>
    <cellStyle name="Normal 7 2" xfId="143"/>
    <cellStyle name="Normal 7 3" xfId="144"/>
    <cellStyle name="Normal 7 5" xfId="145"/>
    <cellStyle name="Normal 8" xfId="146"/>
    <cellStyle name="Normal 9" xfId="147"/>
    <cellStyle name="Normalno" xfId="0" builtinId="0" customBuiltin="1"/>
    <cellStyle name="Normalno 2" xfId="2"/>
    <cellStyle name="Note 2" xfId="148"/>
    <cellStyle name="Obično 3" xfId="149"/>
    <cellStyle name="Obično_5 4 elektro - KONGRESNA DVORANA RESTORAN - ISTRADRVO" xfId="150"/>
    <cellStyle name="Output 2" xfId="151"/>
    <cellStyle name="Percent 2" xfId="8"/>
    <cellStyle name="RO" xfId="152"/>
    <cellStyle name="Standard_Kastela-Trogir-III-E-Recapitulation" xfId="153"/>
    <cellStyle name="Stil 1" xfId="154"/>
    <cellStyle name="Style 1" xfId="11"/>
    <cellStyle name="Title 2" xfId="155"/>
    <cellStyle name="Total 2" xfId="156"/>
    <cellStyle name="Total 3" xfId="157"/>
    <cellStyle name="Valuta 2" xfId="158"/>
    <cellStyle name="Warning Text 2" xfId="159"/>
    <cellStyle name="Zarez 2" xfId="160"/>
    <cellStyle name="Zarez 3" xfId="1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um-mario\d\farma-SLAscaK\TEND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  <sheetName val="Module6"/>
      <sheetName val="Module5"/>
      <sheetName val="Module4"/>
      <sheetName val="Module3"/>
      <sheetName val="Module2"/>
      <sheetName val="Module1"/>
      <sheetName val="Nap"/>
      <sheetName val="Osn-Pod"/>
      <sheetName val="Ugov"/>
      <sheetName val="Kuce"/>
      <sheetName val="Pr-Sit"/>
      <sheetName val="Dop-Ug"/>
      <sheetName val="Obra"/>
      <sheetName val="Ok-Sit"/>
      <sheetName val="Evid"/>
      <sheetName val="Osn_Po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5">
          <cell r="E5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1"/>
  <sheetViews>
    <sheetView topLeftCell="A25" zoomScalePageLayoutView="70" workbookViewId="0">
      <selection activeCell="L6" sqref="L6"/>
    </sheetView>
  </sheetViews>
  <sheetFormatPr defaultRowHeight="12.75"/>
  <cols>
    <col min="1" max="1" width="9.140625" customWidth="1"/>
  </cols>
  <sheetData>
    <row r="2" spans="1:9" ht="13.5" customHeight="1">
      <c r="A2" t="s">
        <v>0</v>
      </c>
      <c r="B2" s="1" t="s">
        <v>63</v>
      </c>
    </row>
    <row r="3" spans="1:9" ht="42" customHeight="1">
      <c r="A3" s="48" t="s">
        <v>1</v>
      </c>
      <c r="B3" s="471" t="s">
        <v>64</v>
      </c>
      <c r="C3" s="471"/>
      <c r="D3" s="471"/>
      <c r="E3" s="471"/>
      <c r="F3" s="471"/>
      <c r="G3" s="471"/>
      <c r="H3" s="471"/>
      <c r="I3" s="471"/>
    </row>
    <row r="4" spans="1:9" ht="28.5" customHeight="1">
      <c r="A4" s="81" t="s">
        <v>2</v>
      </c>
      <c r="B4" s="473" t="s">
        <v>65</v>
      </c>
      <c r="C4" s="473"/>
      <c r="D4" s="473"/>
      <c r="E4" s="473"/>
      <c r="F4" s="473"/>
      <c r="G4" s="473"/>
      <c r="H4" s="473"/>
      <c r="I4" s="473"/>
    </row>
    <row r="29" spans="1:9" ht="20.25">
      <c r="A29" s="472" t="s">
        <v>256</v>
      </c>
      <c r="B29" s="472"/>
      <c r="C29" s="472"/>
      <c r="D29" s="472"/>
      <c r="E29" s="472"/>
      <c r="F29" s="472"/>
      <c r="G29" s="472"/>
      <c r="H29" s="472"/>
      <c r="I29" s="472"/>
    </row>
    <row r="31" spans="1:9">
      <c r="C31" s="2"/>
    </row>
    <row r="32" spans="1:9">
      <c r="C32" s="2"/>
    </row>
    <row r="33" spans="1:3">
      <c r="C33" s="2"/>
    </row>
    <row r="34" spans="1:3">
      <c r="C34" s="2"/>
    </row>
    <row r="35" spans="1:3">
      <c r="C35" s="2"/>
    </row>
    <row r="36" spans="1:3">
      <c r="C36" s="2"/>
    </row>
    <row r="37" spans="1:3">
      <c r="C37" s="2"/>
    </row>
    <row r="47" spans="1:3">
      <c r="A47" s="48" t="s">
        <v>70</v>
      </c>
      <c r="B47" s="48"/>
      <c r="C47" t="s">
        <v>67</v>
      </c>
    </row>
    <row r="48" spans="1:3">
      <c r="A48" s="48"/>
      <c r="B48" s="48"/>
    </row>
    <row r="49" spans="1:3">
      <c r="A49" s="48" t="s">
        <v>68</v>
      </c>
      <c r="B49" s="48"/>
      <c r="C49" t="s">
        <v>69</v>
      </c>
    </row>
    <row r="51" spans="1:3">
      <c r="A51" t="s">
        <v>66</v>
      </c>
    </row>
  </sheetData>
  <mergeCells count="3">
    <mergeCell ref="B3:I3"/>
    <mergeCell ref="A29:I29"/>
    <mergeCell ref="B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opLeftCell="A180" zoomScalePageLayoutView="80" workbookViewId="0">
      <selection activeCell="I159" sqref="I1:I1048576"/>
    </sheetView>
  </sheetViews>
  <sheetFormatPr defaultRowHeight="12.75"/>
  <cols>
    <col min="1" max="1" width="5.42578125" style="16" customWidth="1"/>
    <col min="2" max="4" width="9.140625" style="16"/>
    <col min="5" max="5" width="9.140625" style="16" customWidth="1"/>
    <col min="6" max="6" width="7.140625" style="16" customWidth="1"/>
    <col min="7" max="7" width="9.140625" style="16" customWidth="1"/>
    <col min="8" max="8" width="13.85546875" style="523" customWidth="1"/>
    <col min="9" max="9" width="16.140625" style="523" customWidth="1"/>
    <col min="10" max="10" width="11.140625" bestFit="1" customWidth="1"/>
  </cols>
  <sheetData>
    <row r="1" spans="1:9" ht="12.75" customHeight="1">
      <c r="A1" s="480" t="s">
        <v>29</v>
      </c>
      <c r="B1" s="480"/>
      <c r="C1" s="480"/>
      <c r="D1" s="480"/>
      <c r="E1" s="480"/>
      <c r="F1" s="480"/>
      <c r="G1" s="480"/>
      <c r="H1" s="480"/>
      <c r="I1" s="480"/>
    </row>
    <row r="2" spans="1:9" ht="12.75" customHeight="1">
      <c r="A2" s="10"/>
      <c r="B2" s="10"/>
      <c r="C2" s="10"/>
      <c r="D2" s="10"/>
      <c r="E2" s="10"/>
      <c r="F2" s="10"/>
      <c r="G2" s="10"/>
      <c r="H2" s="517"/>
      <c r="I2" s="517"/>
    </row>
    <row r="3" spans="1:9" ht="31.5" customHeight="1">
      <c r="A3" s="488" t="s">
        <v>86</v>
      </c>
      <c r="B3" s="488"/>
      <c r="C3" s="488"/>
      <c r="D3" s="488"/>
      <c r="E3" s="488"/>
      <c r="F3" s="488"/>
      <c r="G3" s="488"/>
      <c r="H3" s="488"/>
      <c r="I3" s="488"/>
    </row>
    <row r="4" spans="1:9" ht="12.75" customHeight="1">
      <c r="A4" s="82"/>
      <c r="B4" s="82"/>
      <c r="C4" s="82"/>
      <c r="D4" s="82"/>
      <c r="E4" s="82"/>
      <c r="F4" s="82"/>
      <c r="G4" s="82"/>
      <c r="H4" s="518"/>
      <c r="I4" s="518"/>
    </row>
    <row r="5" spans="1:9" ht="12.75" customHeight="1">
      <c r="A5" s="7" t="s">
        <v>71</v>
      </c>
      <c r="B5" s="8"/>
      <c r="C5" s="8"/>
      <c r="D5" s="8"/>
      <c r="E5" s="8"/>
      <c r="F5" s="11"/>
      <c r="G5" s="11"/>
      <c r="H5" s="519"/>
      <c r="I5" s="519"/>
    </row>
    <row r="6" spans="1:9" ht="12.75" customHeight="1">
      <c r="A6" s="7"/>
      <c r="B6" s="8"/>
      <c r="C6" s="8"/>
      <c r="D6" s="8"/>
      <c r="E6" s="8"/>
      <c r="F6" s="11"/>
      <c r="G6" s="11"/>
      <c r="H6" s="519"/>
      <c r="I6" s="519"/>
    </row>
    <row r="7" spans="1:9" ht="12.75" customHeight="1">
      <c r="A7" s="12" t="s">
        <v>3</v>
      </c>
      <c r="B7" s="482" t="s">
        <v>4</v>
      </c>
      <c r="C7" s="482"/>
      <c r="D7" s="482"/>
      <c r="E7" s="482"/>
      <c r="F7" s="12" t="s">
        <v>5</v>
      </c>
      <c r="G7" s="12" t="s">
        <v>6</v>
      </c>
      <c r="H7" s="520" t="s">
        <v>8</v>
      </c>
      <c r="I7" s="520" t="s">
        <v>7</v>
      </c>
    </row>
    <row r="8" spans="1:9" ht="12.75" customHeight="1">
      <c r="A8" s="69"/>
      <c r="B8" s="70"/>
      <c r="C8" s="70"/>
      <c r="D8" s="70"/>
      <c r="E8" s="70"/>
      <c r="F8" s="69"/>
      <c r="G8" s="69"/>
      <c r="H8" s="521"/>
      <c r="I8" s="521"/>
    </row>
    <row r="9" spans="1:9" ht="186.75" customHeight="1">
      <c r="A9" s="13" t="s">
        <v>10</v>
      </c>
      <c r="B9" s="476" t="s">
        <v>380</v>
      </c>
      <c r="C9" s="476"/>
      <c r="D9" s="476"/>
      <c r="E9" s="476"/>
      <c r="F9" s="11" t="s">
        <v>32</v>
      </c>
      <c r="G9" s="6">
        <v>230</v>
      </c>
      <c r="H9" s="522"/>
      <c r="I9" s="522">
        <f>G9*H9</f>
        <v>0</v>
      </c>
    </row>
    <row r="10" spans="1:9">
      <c r="A10" s="13"/>
      <c r="B10" s="77"/>
      <c r="C10" s="77"/>
      <c r="D10" s="77"/>
      <c r="E10" s="77"/>
      <c r="F10" s="11"/>
      <c r="G10" s="6"/>
      <c r="H10" s="522"/>
      <c r="I10" s="522"/>
    </row>
    <row r="11" spans="1:9" ht="147" customHeight="1">
      <c r="A11" s="13" t="s">
        <v>11</v>
      </c>
      <c r="B11" s="476" t="s">
        <v>381</v>
      </c>
      <c r="C11" s="476"/>
      <c r="D11" s="476"/>
      <c r="E11" s="476"/>
      <c r="F11" s="11" t="s">
        <v>32</v>
      </c>
      <c r="G11" s="6">
        <f>19.25*15.35</f>
        <v>295.48750000000001</v>
      </c>
      <c r="H11" s="522"/>
      <c r="I11" s="522">
        <f>G11*H11</f>
        <v>0</v>
      </c>
    </row>
    <row r="12" spans="1:9">
      <c r="A12" s="13"/>
      <c r="B12" s="77"/>
      <c r="C12" s="77"/>
      <c r="D12" s="77"/>
      <c r="E12" s="77"/>
      <c r="F12" s="11"/>
      <c r="G12" s="6"/>
      <c r="H12" s="522"/>
      <c r="I12" s="522"/>
    </row>
    <row r="13" spans="1:9" ht="135" customHeight="1">
      <c r="A13" s="13" t="s">
        <v>72</v>
      </c>
      <c r="B13" s="476" t="s">
        <v>382</v>
      </c>
      <c r="C13" s="476"/>
      <c r="D13" s="476"/>
      <c r="E13" s="476"/>
      <c r="F13" s="11" t="s">
        <v>16</v>
      </c>
      <c r="G13" s="6">
        <f>15.4*2+16+100</f>
        <v>146.80000000000001</v>
      </c>
      <c r="H13" s="522"/>
      <c r="I13" s="522">
        <f>G13*H13</f>
        <v>0</v>
      </c>
    </row>
    <row r="14" spans="1:9">
      <c r="A14" s="13"/>
      <c r="B14" s="77"/>
      <c r="C14" s="77"/>
      <c r="D14" s="77"/>
      <c r="E14" s="77"/>
      <c r="F14" s="11"/>
      <c r="G14" s="6"/>
      <c r="H14" s="522"/>
      <c r="I14" s="522"/>
    </row>
    <row r="15" spans="1:9" ht="147.75" customHeight="1">
      <c r="A15" s="13" t="s">
        <v>73</v>
      </c>
      <c r="B15" s="476" t="s">
        <v>383</v>
      </c>
      <c r="C15" s="476"/>
      <c r="D15" s="476"/>
      <c r="E15" s="476"/>
      <c r="F15" s="11" t="s">
        <v>32</v>
      </c>
      <c r="G15" s="6">
        <f>G11</f>
        <v>295.48750000000001</v>
      </c>
      <c r="H15" s="522"/>
      <c r="I15" s="522">
        <f>G15*H15</f>
        <v>0</v>
      </c>
    </row>
    <row r="16" spans="1:9">
      <c r="A16" s="13"/>
      <c r="B16" s="77"/>
      <c r="C16" s="77"/>
      <c r="D16" s="77"/>
      <c r="E16" s="77"/>
      <c r="F16" s="11"/>
      <c r="G16" s="6"/>
      <c r="H16" s="522"/>
      <c r="I16" s="522"/>
    </row>
    <row r="17" spans="1:9" ht="138" customHeight="1">
      <c r="A17" s="13" t="s">
        <v>74</v>
      </c>
      <c r="B17" s="476" t="s">
        <v>384</v>
      </c>
      <c r="C17" s="476"/>
      <c r="D17" s="476"/>
      <c r="E17" s="476"/>
      <c r="F17" s="11" t="s">
        <v>32</v>
      </c>
      <c r="G17" s="6">
        <f>G15</f>
        <v>295.48750000000001</v>
      </c>
      <c r="H17" s="522"/>
      <c r="I17" s="522">
        <f>G17*H17</f>
        <v>0</v>
      </c>
    </row>
    <row r="18" spans="1:9">
      <c r="A18" s="13"/>
      <c r="B18" s="77"/>
      <c r="C18" s="77"/>
      <c r="D18" s="77"/>
      <c r="E18" s="77"/>
      <c r="F18" s="11"/>
      <c r="G18" s="6"/>
      <c r="H18" s="522"/>
      <c r="I18" s="522"/>
    </row>
    <row r="19" spans="1:9" ht="135" customHeight="1">
      <c r="A19" s="13" t="s">
        <v>75</v>
      </c>
      <c r="B19" s="476" t="s">
        <v>385</v>
      </c>
      <c r="C19" s="476"/>
      <c r="D19" s="476"/>
      <c r="E19" s="476"/>
      <c r="F19" s="11" t="s">
        <v>33</v>
      </c>
      <c r="G19" s="6">
        <f>0.25*8</f>
        <v>2</v>
      </c>
      <c r="H19" s="522"/>
      <c r="I19" s="522">
        <f>G19*H19</f>
        <v>0</v>
      </c>
    </row>
    <row r="20" spans="1:9">
      <c r="A20" s="13"/>
      <c r="B20" s="77"/>
      <c r="C20" s="77"/>
      <c r="D20" s="77"/>
      <c r="E20" s="77"/>
      <c r="F20" s="11"/>
      <c r="G20" s="6"/>
      <c r="H20" s="522"/>
      <c r="I20" s="522"/>
    </row>
    <row r="21" spans="1:9" ht="135.75" customHeight="1">
      <c r="A21" s="13" t="s">
        <v>76</v>
      </c>
      <c r="B21" s="476" t="s">
        <v>386</v>
      </c>
      <c r="C21" s="476"/>
      <c r="D21" s="476"/>
      <c r="E21" s="476"/>
      <c r="F21" s="11" t="s">
        <v>33</v>
      </c>
      <c r="G21" s="6">
        <f>2.8*15+17.6*0.2</f>
        <v>45.52</v>
      </c>
      <c r="H21" s="522"/>
      <c r="I21" s="522">
        <f>G21*H21</f>
        <v>0</v>
      </c>
    </row>
    <row r="22" spans="1:9">
      <c r="A22" s="13"/>
      <c r="B22" s="77"/>
      <c r="C22" s="77"/>
      <c r="D22" s="77"/>
      <c r="E22" s="77"/>
      <c r="F22" s="11"/>
      <c r="G22" s="6"/>
      <c r="H22" s="522"/>
      <c r="I22" s="522"/>
    </row>
    <row r="23" spans="1:9" ht="123.75" customHeight="1">
      <c r="A23" s="13" t="s">
        <v>77</v>
      </c>
      <c r="B23" s="476" t="s">
        <v>387</v>
      </c>
      <c r="C23" s="476"/>
      <c r="D23" s="476"/>
      <c r="E23" s="476"/>
      <c r="F23" s="11" t="s">
        <v>37</v>
      </c>
      <c r="G23" s="6">
        <v>14</v>
      </c>
      <c r="H23" s="522"/>
      <c r="I23" s="522">
        <f>G23*H23</f>
        <v>0</v>
      </c>
    </row>
    <row r="24" spans="1:9">
      <c r="A24" s="13"/>
      <c r="B24" s="77"/>
      <c r="C24" s="77"/>
      <c r="D24" s="77"/>
      <c r="E24" s="77"/>
      <c r="F24" s="11"/>
      <c r="G24" s="6"/>
      <c r="H24" s="522"/>
      <c r="I24" s="522"/>
    </row>
    <row r="25" spans="1:9" ht="121.5" customHeight="1">
      <c r="A25" s="13" t="s">
        <v>78</v>
      </c>
      <c r="B25" s="476" t="s">
        <v>388</v>
      </c>
      <c r="C25" s="476"/>
      <c r="D25" s="476"/>
      <c r="E25" s="476"/>
      <c r="F25" s="11" t="s">
        <v>37</v>
      </c>
      <c r="G25" s="6">
        <v>10</v>
      </c>
      <c r="H25" s="522"/>
      <c r="I25" s="522">
        <f>G25*H25</f>
        <v>0</v>
      </c>
    </row>
    <row r="26" spans="1:9">
      <c r="A26" s="13"/>
      <c r="B26" s="77"/>
      <c r="C26" s="77"/>
      <c r="D26" s="77"/>
      <c r="E26" s="77"/>
      <c r="F26" s="11"/>
      <c r="G26" s="6"/>
      <c r="H26" s="522"/>
      <c r="I26" s="522"/>
    </row>
    <row r="27" spans="1:9" ht="108.75" customHeight="1">
      <c r="A27" s="13" t="s">
        <v>79</v>
      </c>
      <c r="B27" s="476" t="s">
        <v>389</v>
      </c>
      <c r="C27" s="476"/>
      <c r="D27" s="476"/>
      <c r="E27" s="476"/>
      <c r="F27" s="11" t="s">
        <v>37</v>
      </c>
      <c r="G27" s="6">
        <v>6</v>
      </c>
      <c r="H27" s="522"/>
      <c r="I27" s="522">
        <f>G27*H27</f>
        <v>0</v>
      </c>
    </row>
    <row r="28" spans="1:9">
      <c r="A28" s="13"/>
      <c r="B28" s="77"/>
      <c r="C28" s="77"/>
      <c r="D28" s="77"/>
      <c r="E28" s="77"/>
      <c r="F28" s="11"/>
      <c r="G28" s="6"/>
      <c r="H28" s="522"/>
      <c r="I28" s="522"/>
    </row>
    <row r="29" spans="1:9" ht="99" customHeight="1">
      <c r="A29" s="13" t="s">
        <v>80</v>
      </c>
      <c r="B29" s="476" t="s">
        <v>390</v>
      </c>
      <c r="C29" s="476"/>
      <c r="D29" s="476"/>
      <c r="E29" s="476"/>
      <c r="F29" s="11" t="s">
        <v>32</v>
      </c>
      <c r="G29" s="6">
        <v>140</v>
      </c>
      <c r="H29" s="522"/>
      <c r="I29" s="522">
        <f>G29*H29</f>
        <v>0</v>
      </c>
    </row>
    <row r="30" spans="1:9">
      <c r="A30" s="13"/>
      <c r="B30" s="77"/>
      <c r="C30" s="77"/>
      <c r="D30" s="77"/>
      <c r="E30" s="77"/>
      <c r="F30" s="11"/>
      <c r="G30" s="6"/>
      <c r="H30" s="522"/>
      <c r="I30" s="522"/>
    </row>
    <row r="31" spans="1:9" ht="149.25" customHeight="1">
      <c r="A31" s="13" t="s">
        <v>81</v>
      </c>
      <c r="B31" s="476" t="s">
        <v>391</v>
      </c>
      <c r="C31" s="476"/>
      <c r="D31" s="476"/>
      <c r="E31" s="476"/>
      <c r="F31" s="11" t="s">
        <v>37</v>
      </c>
      <c r="G31" s="6">
        <v>14</v>
      </c>
      <c r="H31" s="522"/>
      <c r="I31" s="522">
        <f>G31*H31</f>
        <v>0</v>
      </c>
    </row>
    <row r="32" spans="1:9">
      <c r="A32" s="13"/>
      <c r="B32" s="77"/>
      <c r="C32" s="77"/>
      <c r="D32" s="77"/>
      <c r="E32" s="77"/>
      <c r="F32" s="11"/>
      <c r="G32" s="6"/>
      <c r="H32" s="522"/>
      <c r="I32" s="522"/>
    </row>
    <row r="33" spans="1:10" ht="69" customHeight="1">
      <c r="A33" s="13" t="s">
        <v>82</v>
      </c>
      <c r="B33" s="479" t="s">
        <v>392</v>
      </c>
      <c r="C33" s="479"/>
      <c r="D33" s="479"/>
      <c r="E33" s="479"/>
      <c r="F33" s="11" t="s">
        <v>9</v>
      </c>
      <c r="G33" s="6">
        <v>1</v>
      </c>
      <c r="H33" s="522"/>
      <c r="I33" s="522">
        <f>G33*H33</f>
        <v>0</v>
      </c>
    </row>
    <row r="34" spans="1:10">
      <c r="A34" s="13"/>
      <c r="B34" s="78"/>
      <c r="C34" s="78"/>
      <c r="D34" s="78"/>
      <c r="E34" s="78"/>
      <c r="F34" s="11"/>
      <c r="G34" s="6"/>
      <c r="H34" s="522"/>
      <c r="I34" s="522"/>
    </row>
    <row r="35" spans="1:10" ht="69" customHeight="1">
      <c r="A35" s="13" t="s">
        <v>83</v>
      </c>
      <c r="B35" s="479" t="s">
        <v>393</v>
      </c>
      <c r="C35" s="479"/>
      <c r="D35" s="479"/>
      <c r="E35" s="479"/>
      <c r="F35" s="11" t="s">
        <v>9</v>
      </c>
      <c r="G35" s="6">
        <v>1</v>
      </c>
      <c r="H35" s="522"/>
      <c r="I35" s="522">
        <f>G35*H35</f>
        <v>0</v>
      </c>
    </row>
    <row r="36" spans="1:10">
      <c r="A36" s="13"/>
      <c r="B36" s="78"/>
      <c r="C36" s="78"/>
      <c r="D36" s="78"/>
      <c r="E36" s="78"/>
      <c r="F36" s="11"/>
      <c r="G36" s="6"/>
      <c r="H36" s="522"/>
      <c r="I36" s="522"/>
    </row>
    <row r="37" spans="1:10" ht="96" customHeight="1">
      <c r="A37" s="14" t="s">
        <v>84</v>
      </c>
      <c r="B37" s="474" t="s">
        <v>85</v>
      </c>
      <c r="C37" s="474"/>
      <c r="D37" s="474"/>
      <c r="E37" s="474"/>
      <c r="F37" s="12" t="s">
        <v>9</v>
      </c>
      <c r="G37" s="5">
        <v>1</v>
      </c>
      <c r="H37" s="520"/>
      <c r="I37" s="520">
        <f>G37*H37</f>
        <v>0</v>
      </c>
    </row>
    <row r="38" spans="1:10" ht="12.75" customHeight="1"/>
    <row r="39" spans="1:10" ht="12.75" customHeight="1">
      <c r="A39" s="68"/>
      <c r="B39" s="68"/>
      <c r="C39" s="68"/>
      <c r="D39" s="68"/>
      <c r="E39" s="18"/>
      <c r="F39" s="15" t="s">
        <v>71</v>
      </c>
      <c r="H39" s="524" t="s">
        <v>12</v>
      </c>
      <c r="I39" s="535">
        <f>SUM(I9:I37)</f>
        <v>0</v>
      </c>
    </row>
    <row r="42" spans="1:10">
      <c r="A42" s="7" t="s">
        <v>87</v>
      </c>
      <c r="B42" s="8"/>
      <c r="C42" s="8"/>
      <c r="D42" s="8"/>
      <c r="E42" s="8"/>
      <c r="F42" s="11"/>
      <c r="G42" s="11"/>
      <c r="H42" s="519"/>
      <c r="I42" s="519"/>
    </row>
    <row r="43" spans="1:10">
      <c r="A43" s="7"/>
      <c r="B43" s="8"/>
      <c r="C43" s="8"/>
      <c r="D43" s="8"/>
      <c r="E43" s="8"/>
      <c r="F43" s="11"/>
      <c r="G43" s="11"/>
      <c r="H43" s="519"/>
      <c r="I43" s="519"/>
    </row>
    <row r="44" spans="1:10">
      <c r="A44" s="12" t="s">
        <v>3</v>
      </c>
      <c r="B44" s="482" t="s">
        <v>4</v>
      </c>
      <c r="C44" s="482"/>
      <c r="D44" s="482"/>
      <c r="E44" s="482"/>
      <c r="F44" s="12" t="s">
        <v>5</v>
      </c>
      <c r="G44" s="12" t="s">
        <v>6</v>
      </c>
      <c r="H44" s="520" t="s">
        <v>8</v>
      </c>
      <c r="I44" s="520" t="s">
        <v>7</v>
      </c>
    </row>
    <row r="45" spans="1:10" ht="12.75" customHeight="1">
      <c r="A45" s="11"/>
      <c r="B45" s="8"/>
      <c r="C45" s="8"/>
      <c r="D45" s="8"/>
      <c r="E45" s="8"/>
      <c r="F45" s="11"/>
      <c r="G45" s="11"/>
      <c r="H45" s="519"/>
      <c r="I45" s="519"/>
    </row>
    <row r="46" spans="1:10" ht="82.5" customHeight="1">
      <c r="A46" s="13" t="s">
        <v>13</v>
      </c>
      <c r="B46" s="477" t="s">
        <v>88</v>
      </c>
      <c r="C46" s="477"/>
      <c r="D46" s="477"/>
      <c r="E46" s="477"/>
      <c r="F46" s="11" t="s">
        <v>32</v>
      </c>
      <c r="G46" s="6">
        <f>0.3*3.2*6+2*0.3*4+0.3*0.5*2*4</f>
        <v>9.36</v>
      </c>
      <c r="H46" s="522"/>
      <c r="I46" s="522">
        <f>G46*H46</f>
        <v>0</v>
      </c>
    </row>
    <row r="47" spans="1:10">
      <c r="A47" s="13"/>
      <c r="B47" s="77"/>
      <c r="C47" s="77"/>
      <c r="D47" s="77"/>
      <c r="E47" s="77"/>
      <c r="F47" s="11"/>
      <c r="G47" s="6"/>
      <c r="H47" s="522"/>
      <c r="I47" s="522"/>
    </row>
    <row r="48" spans="1:10" ht="79.5" customHeight="1">
      <c r="A48" s="14" t="s">
        <v>14</v>
      </c>
      <c r="B48" s="478" t="s">
        <v>89</v>
      </c>
      <c r="C48" s="478"/>
      <c r="D48" s="478"/>
      <c r="E48" s="478"/>
      <c r="F48" s="12" t="s">
        <v>32</v>
      </c>
      <c r="G48" s="5">
        <f>18*2*0.3+15*0.2*4</f>
        <v>22.799999999999997</v>
      </c>
      <c r="H48" s="520"/>
      <c r="I48" s="520">
        <f>G48*H48</f>
        <v>0</v>
      </c>
      <c r="J48" s="46"/>
    </row>
    <row r="50" spans="1:9">
      <c r="E50" s="18"/>
      <c r="F50" s="15" t="s">
        <v>87</v>
      </c>
      <c r="H50" s="524" t="s">
        <v>12</v>
      </c>
      <c r="I50" s="535">
        <f>SUM(I46:I48)</f>
        <v>0</v>
      </c>
    </row>
    <row r="51" spans="1:9">
      <c r="E51" s="18"/>
      <c r="F51" s="15"/>
      <c r="H51" s="524"/>
      <c r="I51" s="535"/>
    </row>
    <row r="52" spans="1:9">
      <c r="E52" s="18"/>
      <c r="F52" s="15"/>
      <c r="H52" s="524"/>
      <c r="I52" s="535"/>
    </row>
    <row r="53" spans="1:9">
      <c r="A53" s="7" t="s">
        <v>90</v>
      </c>
      <c r="B53" s="8"/>
      <c r="C53" s="8"/>
      <c r="D53" s="8"/>
      <c r="E53" s="8"/>
      <c r="F53" s="11"/>
      <c r="G53" s="11"/>
      <c r="H53" s="519"/>
      <c r="I53" s="519"/>
    </row>
    <row r="54" spans="1:9">
      <c r="A54" s="7"/>
      <c r="B54" s="8"/>
      <c r="C54" s="8"/>
      <c r="D54" s="8"/>
      <c r="E54" s="8"/>
      <c r="F54" s="11"/>
      <c r="G54" s="11"/>
      <c r="H54" s="519"/>
      <c r="I54" s="519"/>
    </row>
    <row r="55" spans="1:9">
      <c r="A55" s="12" t="s">
        <v>3</v>
      </c>
      <c r="B55" s="482" t="s">
        <v>4</v>
      </c>
      <c r="C55" s="482"/>
      <c r="D55" s="482"/>
      <c r="E55" s="482"/>
      <c r="F55" s="12" t="s">
        <v>5</v>
      </c>
      <c r="G55" s="12" t="s">
        <v>6</v>
      </c>
      <c r="H55" s="520" t="s">
        <v>8</v>
      </c>
      <c r="I55" s="520" t="s">
        <v>7</v>
      </c>
    </row>
    <row r="56" spans="1:9">
      <c r="A56" s="11"/>
      <c r="B56" s="8"/>
      <c r="C56" s="8"/>
      <c r="D56" s="8"/>
      <c r="E56" s="8"/>
      <c r="F56" s="11"/>
      <c r="G56" s="11"/>
      <c r="H56" s="519"/>
      <c r="I56" s="519"/>
    </row>
    <row r="57" spans="1:9" ht="82.5" customHeight="1">
      <c r="A57" s="13" t="s">
        <v>19</v>
      </c>
      <c r="B57" s="475" t="s">
        <v>92</v>
      </c>
      <c r="C57" s="475" t="s">
        <v>91</v>
      </c>
      <c r="D57" s="475" t="s">
        <v>91</v>
      </c>
      <c r="E57" s="475" t="s">
        <v>91</v>
      </c>
      <c r="F57" s="11" t="s">
        <v>33</v>
      </c>
      <c r="G57" s="6">
        <f>(0.3*0.3*3.2*2+2*0.3*0.3+0.3*0.3*0.5*3)*1.1</f>
        <v>0.98010000000000008</v>
      </c>
      <c r="H57" s="522"/>
      <c r="I57" s="522">
        <f>G57*H57</f>
        <v>0</v>
      </c>
    </row>
    <row r="59" spans="1:9" ht="84" customHeight="1">
      <c r="A59" s="14" t="s">
        <v>20</v>
      </c>
      <c r="B59" s="474" t="s">
        <v>93</v>
      </c>
      <c r="C59" s="474" t="s">
        <v>91</v>
      </c>
      <c r="D59" s="474" t="s">
        <v>91</v>
      </c>
      <c r="E59" s="474" t="s">
        <v>91</v>
      </c>
      <c r="F59" s="12" t="s">
        <v>33</v>
      </c>
      <c r="G59" s="5">
        <f>20*0.3*0.2+15*0.3*0.2*2</f>
        <v>3</v>
      </c>
      <c r="H59" s="520"/>
      <c r="I59" s="520">
        <f>G59*H59</f>
        <v>0</v>
      </c>
    </row>
    <row r="61" spans="1:9">
      <c r="E61" s="18"/>
      <c r="F61" s="15" t="s">
        <v>90</v>
      </c>
      <c r="H61" s="524" t="s">
        <v>12</v>
      </c>
      <c r="I61" s="535">
        <f>SUM(I57:I59)</f>
        <v>0</v>
      </c>
    </row>
    <row r="62" spans="1:9">
      <c r="E62" s="18"/>
      <c r="F62" s="15"/>
      <c r="H62" s="524"/>
      <c r="I62" s="535"/>
    </row>
    <row r="63" spans="1:9">
      <c r="E63" s="18"/>
      <c r="F63" s="15"/>
      <c r="H63" s="524"/>
      <c r="I63" s="535"/>
    </row>
    <row r="64" spans="1:9">
      <c r="E64" s="18"/>
      <c r="F64" s="15"/>
      <c r="H64" s="524"/>
      <c r="I64" s="535"/>
    </row>
    <row r="65" spans="1:9">
      <c r="E65" s="18"/>
      <c r="F65" s="15"/>
      <c r="H65" s="524"/>
      <c r="I65" s="535"/>
    </row>
    <row r="66" spans="1:9">
      <c r="E66" s="18"/>
      <c r="F66" s="15"/>
      <c r="H66" s="524"/>
      <c r="I66" s="535"/>
    </row>
    <row r="67" spans="1:9">
      <c r="E67" s="18"/>
      <c r="F67" s="15"/>
      <c r="H67" s="524"/>
      <c r="I67" s="535"/>
    </row>
    <row r="68" spans="1:9">
      <c r="A68" s="7" t="s">
        <v>94</v>
      </c>
      <c r="B68" s="8"/>
      <c r="C68" s="8"/>
      <c r="D68" s="8"/>
      <c r="E68" s="8"/>
      <c r="F68" s="11"/>
      <c r="G68" s="11"/>
      <c r="H68" s="519"/>
      <c r="I68" s="519"/>
    </row>
    <row r="69" spans="1:9">
      <c r="A69" s="7"/>
      <c r="B69" s="8"/>
      <c r="C69" s="8"/>
      <c r="D69" s="8"/>
      <c r="E69" s="8"/>
      <c r="F69" s="11"/>
      <c r="G69" s="11"/>
      <c r="H69" s="519"/>
      <c r="I69" s="519"/>
    </row>
    <row r="70" spans="1:9">
      <c r="A70" s="12" t="s">
        <v>3</v>
      </c>
      <c r="B70" s="482" t="s">
        <v>4</v>
      </c>
      <c r="C70" s="482"/>
      <c r="D70" s="482"/>
      <c r="E70" s="482"/>
      <c r="F70" s="12" t="s">
        <v>5</v>
      </c>
      <c r="G70" s="12" t="s">
        <v>6</v>
      </c>
      <c r="H70" s="520" t="s">
        <v>8</v>
      </c>
      <c r="I70" s="520" t="s">
        <v>7</v>
      </c>
    </row>
    <row r="71" spans="1:9">
      <c r="A71" s="11"/>
      <c r="B71" s="8"/>
      <c r="C71" s="8"/>
      <c r="D71" s="8"/>
      <c r="E71" s="8"/>
      <c r="F71" s="11"/>
      <c r="G71" s="11"/>
      <c r="H71" s="519"/>
      <c r="I71" s="519"/>
    </row>
    <row r="72" spans="1:9" ht="68.25" customHeight="1">
      <c r="A72" s="14" t="s">
        <v>21</v>
      </c>
      <c r="B72" s="474" t="s">
        <v>38</v>
      </c>
      <c r="C72" s="474" t="s">
        <v>30</v>
      </c>
      <c r="D72" s="474" t="s">
        <v>30</v>
      </c>
      <c r="E72" s="474" t="s">
        <v>30</v>
      </c>
      <c r="F72" s="12" t="s">
        <v>27</v>
      </c>
      <c r="G72" s="5">
        <f>(G57+G59)*160</f>
        <v>636.81600000000003</v>
      </c>
      <c r="H72" s="520"/>
      <c r="I72" s="520">
        <f>G72*H72</f>
        <v>0</v>
      </c>
    </row>
    <row r="74" spans="1:9">
      <c r="E74" s="18"/>
      <c r="F74" s="15" t="s">
        <v>94</v>
      </c>
      <c r="H74" s="524" t="s">
        <v>12</v>
      </c>
      <c r="I74" s="535">
        <f>SUM(I72:I72)</f>
        <v>0</v>
      </c>
    </row>
    <row r="75" spans="1:9">
      <c r="E75" s="18"/>
      <c r="F75" s="15"/>
      <c r="H75" s="524"/>
      <c r="I75" s="535"/>
    </row>
    <row r="76" spans="1:9">
      <c r="E76" s="18"/>
      <c r="F76" s="15"/>
      <c r="H76" s="524"/>
      <c r="I76" s="535"/>
    </row>
    <row r="77" spans="1:9">
      <c r="A77" s="7" t="s">
        <v>95</v>
      </c>
      <c r="B77" s="8"/>
      <c r="C77" s="8"/>
      <c r="D77" s="8"/>
      <c r="E77" s="8"/>
      <c r="F77" s="11"/>
      <c r="G77" s="6"/>
      <c r="H77" s="519"/>
      <c r="I77" s="519"/>
    </row>
    <row r="78" spans="1:9">
      <c r="A78" s="7"/>
      <c r="B78" s="8"/>
      <c r="C78" s="8"/>
      <c r="D78" s="8"/>
      <c r="E78" s="8"/>
      <c r="F78" s="11"/>
      <c r="G78" s="11"/>
      <c r="H78" s="519"/>
      <c r="I78" s="519"/>
    </row>
    <row r="79" spans="1:9">
      <c r="A79" s="12" t="s">
        <v>3</v>
      </c>
      <c r="B79" s="482" t="s">
        <v>4</v>
      </c>
      <c r="C79" s="482"/>
      <c r="D79" s="482"/>
      <c r="E79" s="482"/>
      <c r="F79" s="12" t="s">
        <v>5</v>
      </c>
      <c r="G79" s="12" t="s">
        <v>6</v>
      </c>
      <c r="H79" s="520" t="s">
        <v>8</v>
      </c>
      <c r="I79" s="520" t="s">
        <v>7</v>
      </c>
    </row>
    <row r="80" spans="1:9">
      <c r="A80" s="11"/>
      <c r="B80" s="8"/>
      <c r="C80" s="8"/>
      <c r="D80" s="8"/>
      <c r="E80" s="8"/>
      <c r="F80" s="11"/>
      <c r="G80" s="11"/>
      <c r="H80" s="519"/>
      <c r="I80" s="519"/>
    </row>
    <row r="81" spans="1:9" ht="111" customHeight="1">
      <c r="A81" s="72" t="s">
        <v>22</v>
      </c>
      <c r="B81" s="487" t="s">
        <v>96</v>
      </c>
      <c r="C81" s="487" t="s">
        <v>31</v>
      </c>
      <c r="D81" s="487" t="s">
        <v>31</v>
      </c>
      <c r="E81" s="487" t="s">
        <v>31</v>
      </c>
      <c r="F81" s="73" t="s">
        <v>27</v>
      </c>
      <c r="G81" s="74">
        <v>3100</v>
      </c>
      <c r="H81" s="525"/>
      <c r="I81" s="525">
        <f>G81*H81</f>
        <v>0</v>
      </c>
    </row>
    <row r="82" spans="1:9" ht="12.75" customHeight="1"/>
    <row r="83" spans="1:9">
      <c r="E83" s="18"/>
      <c r="F83" s="15" t="s">
        <v>95</v>
      </c>
      <c r="H83" s="524" t="s">
        <v>12</v>
      </c>
      <c r="I83" s="535">
        <f>SUM(I81:I81)</f>
        <v>0</v>
      </c>
    </row>
    <row r="84" spans="1:9">
      <c r="E84" s="18"/>
      <c r="F84" s="15"/>
      <c r="H84" s="524"/>
      <c r="I84" s="535"/>
    </row>
    <row r="85" spans="1:9">
      <c r="E85" s="18"/>
      <c r="F85" s="15"/>
      <c r="H85" s="524"/>
      <c r="I85" s="535"/>
    </row>
    <row r="86" spans="1:9">
      <c r="A86" s="7" t="s">
        <v>97</v>
      </c>
      <c r="B86" s="8"/>
      <c r="C86" s="8"/>
      <c r="D86" s="8"/>
      <c r="E86" s="8"/>
      <c r="F86" s="11"/>
      <c r="G86" s="6"/>
      <c r="H86" s="519"/>
      <c r="I86" s="519"/>
    </row>
    <row r="87" spans="1:9">
      <c r="A87" s="7"/>
      <c r="B87" s="8"/>
      <c r="C87" s="8"/>
      <c r="D87" s="8"/>
      <c r="E87" s="8"/>
      <c r="F87" s="11"/>
      <c r="G87" s="11"/>
      <c r="H87" s="519"/>
      <c r="I87" s="519"/>
    </row>
    <row r="88" spans="1:9">
      <c r="A88" s="12" t="s">
        <v>3</v>
      </c>
      <c r="B88" s="482" t="s">
        <v>4</v>
      </c>
      <c r="C88" s="482"/>
      <c r="D88" s="482"/>
      <c r="E88" s="482"/>
      <c r="F88" s="12" t="s">
        <v>5</v>
      </c>
      <c r="G88" s="12" t="s">
        <v>6</v>
      </c>
      <c r="H88" s="520" t="s">
        <v>8</v>
      </c>
      <c r="I88" s="520" t="s">
        <v>7</v>
      </c>
    </row>
    <row r="89" spans="1:9">
      <c r="E89" s="18"/>
      <c r="F89" s="15"/>
      <c r="H89" s="524"/>
      <c r="I89" s="535"/>
    </row>
    <row r="90" spans="1:9" ht="84" customHeight="1">
      <c r="A90" s="13" t="s">
        <v>23</v>
      </c>
      <c r="B90" s="475" t="s">
        <v>107</v>
      </c>
      <c r="C90" s="475" t="s">
        <v>31</v>
      </c>
      <c r="D90" s="475" t="s">
        <v>31</v>
      </c>
      <c r="E90" s="475" t="s">
        <v>31</v>
      </c>
      <c r="F90" s="9" t="s">
        <v>33</v>
      </c>
      <c r="G90" s="6">
        <f>30*0.3+0.3*0.5*15*2</f>
        <v>13.5</v>
      </c>
      <c r="H90" s="522"/>
      <c r="I90" s="522">
        <f>G90*H90</f>
        <v>0</v>
      </c>
    </row>
    <row r="91" spans="1:9">
      <c r="A91" s="13"/>
      <c r="B91" s="79"/>
      <c r="C91" s="79"/>
      <c r="D91" s="79"/>
      <c r="E91" s="79"/>
      <c r="F91" s="9"/>
      <c r="G91" s="6"/>
      <c r="H91" s="522"/>
      <c r="I91" s="522"/>
    </row>
    <row r="92" spans="1:9" ht="96.75" customHeight="1">
      <c r="A92" s="14" t="s">
        <v>110</v>
      </c>
      <c r="B92" s="487" t="s">
        <v>108</v>
      </c>
      <c r="C92" s="487" t="s">
        <v>109</v>
      </c>
      <c r="D92" s="487" t="s">
        <v>109</v>
      </c>
      <c r="E92" s="487" t="s">
        <v>109</v>
      </c>
      <c r="F92" s="12" t="s">
        <v>16</v>
      </c>
      <c r="G92" s="5">
        <v>4</v>
      </c>
      <c r="H92" s="520"/>
      <c r="I92" s="520">
        <f>G92*H92</f>
        <v>0</v>
      </c>
    </row>
    <row r="94" spans="1:9">
      <c r="E94" s="18"/>
      <c r="F94" s="15" t="s">
        <v>97</v>
      </c>
      <c r="H94" s="524" t="s">
        <v>12</v>
      </c>
      <c r="I94" s="535">
        <f>SUM(I90:I92)</f>
        <v>0</v>
      </c>
    </row>
    <row r="95" spans="1:9">
      <c r="E95" s="18"/>
      <c r="F95" s="15"/>
      <c r="H95" s="524"/>
      <c r="I95" s="535"/>
    </row>
    <row r="96" spans="1:9">
      <c r="E96" s="18"/>
      <c r="F96" s="15"/>
      <c r="H96" s="524"/>
      <c r="I96" s="535"/>
    </row>
    <row r="97" spans="1:9">
      <c r="E97" s="18"/>
      <c r="F97" s="15"/>
      <c r="H97" s="524"/>
      <c r="I97" s="535"/>
    </row>
    <row r="98" spans="1:9">
      <c r="E98" s="18"/>
      <c r="F98" s="15"/>
      <c r="H98" s="524"/>
      <c r="I98" s="535"/>
    </row>
    <row r="99" spans="1:9">
      <c r="E99" s="18"/>
      <c r="F99" s="15"/>
      <c r="H99" s="524"/>
      <c r="I99" s="535"/>
    </row>
    <row r="100" spans="1:9">
      <c r="E100" s="18"/>
      <c r="F100" s="15"/>
      <c r="H100" s="524"/>
      <c r="I100" s="535"/>
    </row>
    <row r="101" spans="1:9">
      <c r="E101" s="18"/>
      <c r="F101" s="15"/>
      <c r="H101" s="524"/>
      <c r="I101" s="535"/>
    </row>
    <row r="102" spans="1:9">
      <c r="E102" s="18"/>
      <c r="F102" s="15"/>
      <c r="H102" s="524"/>
      <c r="I102" s="535"/>
    </row>
    <row r="103" spans="1:9">
      <c r="E103" s="18"/>
      <c r="F103" s="15"/>
      <c r="H103" s="524"/>
      <c r="I103" s="535"/>
    </row>
    <row r="104" spans="1:9">
      <c r="A104" s="7" t="s">
        <v>98</v>
      </c>
      <c r="B104" s="8"/>
      <c r="C104" s="8"/>
      <c r="D104" s="8"/>
      <c r="E104" s="8"/>
      <c r="F104" s="11"/>
      <c r="G104" s="11"/>
      <c r="H104" s="519"/>
      <c r="I104" s="519"/>
    </row>
    <row r="105" spans="1:9">
      <c r="A105" s="7"/>
      <c r="B105" s="8"/>
      <c r="C105" s="8"/>
      <c r="D105" s="8"/>
      <c r="E105" s="8"/>
      <c r="F105" s="11"/>
      <c r="G105" s="11"/>
      <c r="H105" s="519"/>
      <c r="I105" s="519"/>
    </row>
    <row r="106" spans="1:9">
      <c r="A106" s="12" t="s">
        <v>3</v>
      </c>
      <c r="B106" s="482" t="s">
        <v>4</v>
      </c>
      <c r="C106" s="482"/>
      <c r="D106" s="482"/>
      <c r="E106" s="482"/>
      <c r="F106" s="12" t="s">
        <v>5</v>
      </c>
      <c r="G106" s="12" t="s">
        <v>6</v>
      </c>
      <c r="H106" s="520" t="s">
        <v>8</v>
      </c>
      <c r="I106" s="520" t="s">
        <v>7</v>
      </c>
    </row>
    <row r="107" spans="1:9">
      <c r="A107" s="11"/>
      <c r="B107" s="8"/>
      <c r="C107" s="8"/>
      <c r="D107" s="8"/>
      <c r="E107" s="8"/>
      <c r="F107" s="11"/>
      <c r="G107" s="11"/>
      <c r="H107" s="519"/>
      <c r="I107" s="519"/>
    </row>
    <row r="108" spans="1:9" ht="81.75" customHeight="1">
      <c r="A108" s="52" t="s">
        <v>24</v>
      </c>
      <c r="B108" s="475" t="s">
        <v>60</v>
      </c>
      <c r="C108" s="475" t="s">
        <v>59</v>
      </c>
      <c r="D108" s="475" t="s">
        <v>59</v>
      </c>
      <c r="E108" s="475" t="s">
        <v>59</v>
      </c>
      <c r="F108" s="75" t="s">
        <v>16</v>
      </c>
      <c r="G108" s="53">
        <f>15.4*2</f>
        <v>30.8</v>
      </c>
      <c r="H108" s="526"/>
      <c r="I108" s="526">
        <f>G108*H108</f>
        <v>0</v>
      </c>
    </row>
    <row r="109" spans="1:9">
      <c r="A109" s="52"/>
      <c r="B109" s="66"/>
      <c r="C109" s="66"/>
      <c r="D109" s="66"/>
      <c r="E109" s="66"/>
      <c r="F109" s="75"/>
      <c r="G109" s="53"/>
      <c r="H109" s="526"/>
      <c r="I109" s="526"/>
    </row>
    <row r="110" spans="1:9" ht="81" customHeight="1">
      <c r="A110" s="52" t="s">
        <v>25</v>
      </c>
      <c r="B110" s="476" t="s">
        <v>61</v>
      </c>
      <c r="C110" s="476" t="s">
        <v>59</v>
      </c>
      <c r="D110" s="476" t="s">
        <v>59</v>
      </c>
      <c r="E110" s="476" t="s">
        <v>59</v>
      </c>
      <c r="F110" s="75" t="s">
        <v>16</v>
      </c>
      <c r="G110" s="53">
        <v>20</v>
      </c>
      <c r="H110" s="526"/>
      <c r="I110" s="526">
        <f>G110*H110</f>
        <v>0</v>
      </c>
    </row>
    <row r="111" spans="1:9">
      <c r="A111" s="52"/>
      <c r="B111" s="65"/>
      <c r="C111" s="65"/>
      <c r="D111" s="65"/>
      <c r="E111" s="65"/>
      <c r="F111" s="75"/>
      <c r="G111" s="53"/>
      <c r="H111" s="526"/>
      <c r="I111" s="526"/>
    </row>
    <row r="112" spans="1:9" ht="109.5" customHeight="1">
      <c r="A112" s="52" t="s">
        <v>26</v>
      </c>
      <c r="B112" s="476" t="s">
        <v>99</v>
      </c>
      <c r="C112" s="476" t="s">
        <v>59</v>
      </c>
      <c r="D112" s="476" t="s">
        <v>59</v>
      </c>
      <c r="E112" s="476" t="s">
        <v>59</v>
      </c>
      <c r="F112" s="75" t="s">
        <v>16</v>
      </c>
      <c r="G112" s="53">
        <f>15.2*3+5.4*8</f>
        <v>88.8</v>
      </c>
      <c r="H112" s="526"/>
      <c r="I112" s="526">
        <f>G112*H112</f>
        <v>0</v>
      </c>
    </row>
    <row r="113" spans="1:9">
      <c r="A113" s="52"/>
      <c r="B113" s="66"/>
      <c r="C113" s="66"/>
      <c r="D113" s="66"/>
      <c r="E113" s="66"/>
      <c r="F113" s="75"/>
      <c r="G113" s="53"/>
      <c r="H113" s="526"/>
      <c r="I113" s="526"/>
    </row>
    <row r="114" spans="1:9" ht="108" customHeight="1">
      <c r="A114" s="72" t="s">
        <v>34</v>
      </c>
      <c r="B114" s="474" t="s">
        <v>100</v>
      </c>
      <c r="C114" s="474" t="s">
        <v>59</v>
      </c>
      <c r="D114" s="474" t="s">
        <v>59</v>
      </c>
      <c r="E114" s="474" t="s">
        <v>59</v>
      </c>
      <c r="F114" s="73" t="s">
        <v>16</v>
      </c>
      <c r="G114" s="74">
        <v>50</v>
      </c>
      <c r="H114" s="525"/>
      <c r="I114" s="525">
        <f>G114*H114</f>
        <v>0</v>
      </c>
    </row>
    <row r="116" spans="1:9">
      <c r="E116" s="18"/>
      <c r="F116" s="15" t="s">
        <v>98</v>
      </c>
      <c r="H116" s="524" t="s">
        <v>12</v>
      </c>
      <c r="I116" s="535">
        <f>SUM(I108:I114)</f>
        <v>0</v>
      </c>
    </row>
    <row r="117" spans="1:9">
      <c r="E117" s="18"/>
      <c r="F117" s="15"/>
      <c r="H117" s="524"/>
      <c r="I117" s="535"/>
    </row>
    <row r="118" spans="1:9">
      <c r="E118" s="18"/>
      <c r="F118" s="15"/>
      <c r="H118" s="524"/>
      <c r="I118" s="535"/>
    </row>
    <row r="119" spans="1:9">
      <c r="E119" s="18"/>
      <c r="F119" s="15"/>
      <c r="H119" s="524"/>
      <c r="I119" s="535"/>
    </row>
    <row r="120" spans="1:9">
      <c r="E120" s="18"/>
      <c r="F120" s="15"/>
      <c r="H120" s="524"/>
      <c r="I120" s="535"/>
    </row>
    <row r="121" spans="1:9">
      <c r="E121" s="18"/>
      <c r="F121" s="15"/>
      <c r="H121" s="524"/>
      <c r="I121" s="535"/>
    </row>
    <row r="122" spans="1:9">
      <c r="E122" s="18"/>
      <c r="F122" s="15"/>
      <c r="H122" s="524"/>
      <c r="I122" s="535"/>
    </row>
    <row r="123" spans="1:9">
      <c r="E123" s="18"/>
      <c r="F123" s="15"/>
      <c r="H123" s="524"/>
      <c r="I123" s="535"/>
    </row>
    <row r="124" spans="1:9">
      <c r="E124" s="18"/>
      <c r="F124" s="15"/>
      <c r="H124" s="524"/>
      <c r="I124" s="535"/>
    </row>
    <row r="125" spans="1:9">
      <c r="E125" s="18"/>
      <c r="F125" s="15"/>
      <c r="H125" s="524"/>
      <c r="I125" s="535"/>
    </row>
    <row r="126" spans="1:9">
      <c r="E126" s="18"/>
      <c r="F126" s="15"/>
      <c r="H126" s="524"/>
      <c r="I126" s="535"/>
    </row>
    <row r="127" spans="1:9">
      <c r="E127" s="18"/>
      <c r="F127" s="15"/>
      <c r="H127" s="524"/>
      <c r="I127" s="535"/>
    </row>
    <row r="128" spans="1:9">
      <c r="E128" s="18"/>
      <c r="F128" s="15"/>
      <c r="H128" s="524"/>
      <c r="I128" s="535"/>
    </row>
    <row r="129" spans="1:9">
      <c r="E129" s="18"/>
      <c r="F129" s="15"/>
      <c r="H129" s="524"/>
      <c r="I129" s="535"/>
    </row>
    <row r="130" spans="1:9">
      <c r="E130" s="18"/>
      <c r="F130" s="15"/>
      <c r="H130" s="524"/>
      <c r="I130" s="535"/>
    </row>
    <row r="131" spans="1:9">
      <c r="E131" s="18"/>
      <c r="F131" s="15"/>
      <c r="H131" s="524"/>
      <c r="I131" s="535"/>
    </row>
    <row r="132" spans="1:9">
      <c r="E132" s="18"/>
      <c r="F132" s="15"/>
      <c r="H132" s="524"/>
      <c r="I132" s="535"/>
    </row>
    <row r="133" spans="1:9">
      <c r="E133" s="18"/>
      <c r="F133" s="15"/>
      <c r="H133" s="524"/>
      <c r="I133" s="535"/>
    </row>
    <row r="134" spans="1:9">
      <c r="E134" s="18"/>
      <c r="F134" s="15"/>
      <c r="H134" s="524"/>
      <c r="I134" s="535"/>
    </row>
    <row r="137" spans="1:9">
      <c r="A137" s="7" t="s">
        <v>253</v>
      </c>
      <c r="B137" s="8"/>
      <c r="C137" s="8"/>
      <c r="D137" s="8"/>
      <c r="E137" s="8"/>
      <c r="F137" s="11"/>
      <c r="G137" s="11"/>
      <c r="H137" s="519"/>
      <c r="I137" s="519"/>
    </row>
    <row r="138" spans="1:9">
      <c r="A138" s="7"/>
      <c r="B138" s="8"/>
      <c r="C138" s="8"/>
      <c r="D138" s="8"/>
      <c r="E138" s="8"/>
      <c r="F138" s="11"/>
      <c r="G138" s="11"/>
      <c r="H138" s="519"/>
      <c r="I138" s="519"/>
    </row>
    <row r="139" spans="1:9">
      <c r="A139" s="12" t="s">
        <v>3</v>
      </c>
      <c r="B139" s="482" t="s">
        <v>4</v>
      </c>
      <c r="C139" s="482"/>
      <c r="D139" s="482"/>
      <c r="E139" s="482"/>
      <c r="F139" s="12" t="s">
        <v>5</v>
      </c>
      <c r="G139" s="12" t="s">
        <v>6</v>
      </c>
      <c r="H139" s="520" t="s">
        <v>8</v>
      </c>
      <c r="I139" s="520" t="s">
        <v>7</v>
      </c>
    </row>
    <row r="140" spans="1:9">
      <c r="A140" s="25"/>
      <c r="B140" s="26"/>
      <c r="C140" s="26"/>
      <c r="D140" s="26"/>
      <c r="E140" s="26"/>
      <c r="F140" s="25"/>
      <c r="G140" s="25"/>
      <c r="H140" s="527"/>
      <c r="I140" s="527"/>
    </row>
    <row r="141" spans="1:9" ht="253.5" customHeight="1">
      <c r="A141" s="13" t="s">
        <v>35</v>
      </c>
      <c r="B141" s="483" t="s">
        <v>347</v>
      </c>
      <c r="C141" s="483"/>
      <c r="D141" s="483"/>
      <c r="E141" s="483"/>
      <c r="F141" s="54" t="s">
        <v>37</v>
      </c>
      <c r="G141" s="55">
        <v>1</v>
      </c>
      <c r="H141" s="528"/>
      <c r="I141" s="536">
        <f>G141*H141</f>
        <v>0</v>
      </c>
    </row>
    <row r="142" spans="1:9">
      <c r="A142" s="13"/>
      <c r="B142" s="58"/>
      <c r="C142" s="58"/>
      <c r="D142" s="58"/>
      <c r="E142" s="58"/>
      <c r="F142" s="56"/>
      <c r="G142" s="57"/>
      <c r="H142" s="528"/>
      <c r="I142" s="536"/>
    </row>
    <row r="143" spans="1:9" ht="306.75" customHeight="1">
      <c r="A143" s="13" t="s">
        <v>101</v>
      </c>
      <c r="B143" s="484" t="s">
        <v>349</v>
      </c>
      <c r="C143" s="484"/>
      <c r="D143" s="484"/>
      <c r="E143" s="484"/>
      <c r="F143" s="54" t="s">
        <v>37</v>
      </c>
      <c r="G143" s="55">
        <v>4</v>
      </c>
      <c r="H143" s="528"/>
      <c r="I143" s="536">
        <f>G143*H143</f>
        <v>0</v>
      </c>
    </row>
    <row r="144" spans="1:9">
      <c r="A144" s="13"/>
      <c r="B144" s="64"/>
      <c r="C144" s="64"/>
      <c r="D144" s="64"/>
      <c r="E144" s="64"/>
      <c r="F144" s="62"/>
      <c r="G144" s="63"/>
      <c r="H144" s="528"/>
      <c r="I144" s="536"/>
    </row>
    <row r="145" spans="1:9" ht="305.25" customHeight="1">
      <c r="A145" s="13" t="s">
        <v>102</v>
      </c>
      <c r="B145" s="484" t="s">
        <v>354</v>
      </c>
      <c r="C145" s="484"/>
      <c r="D145" s="484"/>
      <c r="E145" s="484"/>
      <c r="F145" s="62" t="s">
        <v>37</v>
      </c>
      <c r="G145" s="63">
        <v>2</v>
      </c>
      <c r="H145" s="528"/>
      <c r="I145" s="536">
        <f>G145*H145</f>
        <v>0</v>
      </c>
    </row>
    <row r="146" spans="1:9">
      <c r="A146" s="19"/>
      <c r="B146" s="19"/>
      <c r="C146" s="19"/>
      <c r="D146" s="19"/>
      <c r="E146" s="51"/>
      <c r="F146" s="27"/>
      <c r="G146" s="19"/>
      <c r="H146" s="529"/>
      <c r="I146" s="537"/>
    </row>
    <row r="147" spans="1:9" ht="306" customHeight="1">
      <c r="A147" s="13" t="s">
        <v>103</v>
      </c>
      <c r="B147" s="484" t="s">
        <v>353</v>
      </c>
      <c r="C147" s="484"/>
      <c r="D147" s="484"/>
      <c r="E147" s="484"/>
      <c r="F147" s="62" t="s">
        <v>37</v>
      </c>
      <c r="G147" s="63">
        <v>1</v>
      </c>
      <c r="H147" s="528"/>
      <c r="I147" s="536">
        <f>G147*H147</f>
        <v>0</v>
      </c>
    </row>
    <row r="148" spans="1:9">
      <c r="A148" s="19"/>
      <c r="B148" s="19"/>
      <c r="C148" s="19"/>
      <c r="D148" s="19"/>
      <c r="E148" s="67"/>
      <c r="F148" s="27"/>
      <c r="G148" s="19"/>
      <c r="H148" s="529"/>
      <c r="I148" s="537"/>
    </row>
    <row r="149" spans="1:9" ht="305.25" customHeight="1">
      <c r="A149" s="13" t="s">
        <v>104</v>
      </c>
      <c r="B149" s="484" t="s">
        <v>352</v>
      </c>
      <c r="C149" s="484"/>
      <c r="D149" s="484"/>
      <c r="E149" s="484"/>
      <c r="F149" s="62" t="s">
        <v>37</v>
      </c>
      <c r="G149" s="63">
        <v>1</v>
      </c>
      <c r="H149" s="528"/>
      <c r="I149" s="536">
        <f>G149*H149</f>
        <v>0</v>
      </c>
    </row>
    <row r="150" spans="1:9">
      <c r="A150" s="19"/>
      <c r="B150" s="19"/>
      <c r="C150" s="19"/>
      <c r="D150" s="19"/>
      <c r="E150" s="67"/>
      <c r="F150" s="27"/>
      <c r="G150" s="19"/>
      <c r="H150" s="529"/>
      <c r="I150" s="537"/>
    </row>
    <row r="151" spans="1:9" ht="312" customHeight="1">
      <c r="A151" s="13" t="s">
        <v>105</v>
      </c>
      <c r="B151" s="484" t="s">
        <v>351</v>
      </c>
      <c r="C151" s="484"/>
      <c r="D151" s="484"/>
      <c r="E151" s="484"/>
      <c r="F151" s="62" t="s">
        <v>37</v>
      </c>
      <c r="G151" s="63">
        <v>2</v>
      </c>
      <c r="H151" s="528"/>
      <c r="I151" s="536">
        <f>G151*H151</f>
        <v>0</v>
      </c>
    </row>
    <row r="152" spans="1:9">
      <c r="A152" s="19"/>
      <c r="B152" s="19"/>
      <c r="C152" s="19"/>
      <c r="D152" s="19"/>
      <c r="E152" s="67"/>
      <c r="F152" s="27"/>
      <c r="G152" s="19"/>
      <c r="H152" s="529"/>
      <c r="I152" s="537"/>
    </row>
    <row r="153" spans="1:9" ht="225.75" customHeight="1">
      <c r="A153" s="14" t="s">
        <v>106</v>
      </c>
      <c r="B153" s="481" t="s">
        <v>350</v>
      </c>
      <c r="C153" s="481"/>
      <c r="D153" s="481"/>
      <c r="E153" s="481"/>
      <c r="F153" s="60" t="s">
        <v>37</v>
      </c>
      <c r="G153" s="28">
        <v>1</v>
      </c>
      <c r="H153" s="530"/>
      <c r="I153" s="538">
        <f>G153*H153</f>
        <v>0</v>
      </c>
    </row>
    <row r="154" spans="1:9">
      <c r="A154" s="19"/>
      <c r="B154" s="19"/>
      <c r="C154" s="19"/>
      <c r="D154" s="19"/>
      <c r="E154" s="51"/>
      <c r="F154" s="27"/>
      <c r="G154" s="19"/>
      <c r="H154" s="529"/>
      <c r="I154" s="537"/>
    </row>
    <row r="155" spans="1:9">
      <c r="A155" s="19"/>
      <c r="B155" s="19"/>
      <c r="C155" s="19"/>
      <c r="D155" s="19"/>
      <c r="E155" s="51"/>
      <c r="F155" s="27" t="s">
        <v>253</v>
      </c>
      <c r="G155" s="19"/>
      <c r="H155" s="529" t="s">
        <v>12</v>
      </c>
      <c r="I155" s="537">
        <f>SUM(I141:I153)</f>
        <v>0</v>
      </c>
    </row>
    <row r="156" spans="1:9">
      <c r="A156" s="19"/>
      <c r="B156" s="19"/>
      <c r="C156" s="19"/>
      <c r="D156" s="19"/>
      <c r="E156" s="59"/>
      <c r="F156" s="27"/>
      <c r="G156" s="19"/>
      <c r="H156" s="529"/>
      <c r="I156" s="537"/>
    </row>
    <row r="157" spans="1:9">
      <c r="A157" s="19"/>
      <c r="B157" s="19"/>
      <c r="C157" s="19"/>
      <c r="D157" s="19"/>
      <c r="E157" s="59"/>
      <c r="F157" s="27"/>
      <c r="G157" s="19"/>
      <c r="H157" s="529"/>
      <c r="I157" s="537"/>
    </row>
    <row r="158" spans="1:9">
      <c r="A158" s="7" t="s">
        <v>254</v>
      </c>
      <c r="B158" s="8"/>
      <c r="C158" s="8"/>
      <c r="D158" s="8"/>
      <c r="E158" s="8"/>
      <c r="F158" s="11"/>
      <c r="G158" s="11"/>
      <c r="H158" s="519"/>
      <c r="I158" s="519"/>
    </row>
    <row r="159" spans="1:9">
      <c r="A159" s="7"/>
      <c r="B159" s="8"/>
      <c r="C159" s="8"/>
      <c r="D159" s="8"/>
      <c r="E159" s="8"/>
      <c r="F159" s="11"/>
      <c r="G159" s="11"/>
      <c r="H159" s="519"/>
      <c r="I159" s="519"/>
    </row>
    <row r="160" spans="1:9">
      <c r="A160" s="12" t="s">
        <v>3</v>
      </c>
      <c r="B160" s="482" t="s">
        <v>4</v>
      </c>
      <c r="C160" s="482"/>
      <c r="D160" s="482"/>
      <c r="E160" s="482"/>
      <c r="F160" s="12" t="s">
        <v>5</v>
      </c>
      <c r="G160" s="12" t="s">
        <v>6</v>
      </c>
      <c r="H160" s="520" t="s">
        <v>8</v>
      </c>
      <c r="I160" s="520" t="s">
        <v>7</v>
      </c>
    </row>
    <row r="161" spans="1:9">
      <c r="A161" s="25"/>
      <c r="B161" s="26"/>
      <c r="C161" s="26"/>
      <c r="D161" s="26"/>
      <c r="E161" s="26"/>
      <c r="F161" s="25"/>
      <c r="G161" s="25"/>
      <c r="H161" s="527"/>
      <c r="I161" s="527"/>
    </row>
    <row r="162" spans="1:9" ht="57" customHeight="1">
      <c r="A162" s="13" t="s">
        <v>36</v>
      </c>
      <c r="B162" s="485" t="s">
        <v>111</v>
      </c>
      <c r="C162" s="485" t="s">
        <v>39</v>
      </c>
      <c r="D162" s="485" t="s">
        <v>39</v>
      </c>
      <c r="E162" s="485" t="s">
        <v>39</v>
      </c>
      <c r="F162" s="85" t="s">
        <v>32</v>
      </c>
      <c r="G162" s="86">
        <f>29.9*2+22*0.8+15*0.4*2</f>
        <v>89.4</v>
      </c>
      <c r="H162" s="531"/>
      <c r="I162" s="522">
        <f>G162*H162</f>
        <v>0</v>
      </c>
    </row>
    <row r="163" spans="1:9">
      <c r="A163" s="13"/>
      <c r="B163" s="84"/>
      <c r="C163" s="84"/>
      <c r="D163" s="84"/>
      <c r="E163" s="84"/>
      <c r="F163" s="85"/>
      <c r="G163" s="86"/>
      <c r="H163" s="531"/>
      <c r="I163" s="522"/>
    </row>
    <row r="164" spans="1:9" ht="71.25" customHeight="1">
      <c r="A164" s="14" t="s">
        <v>55</v>
      </c>
      <c r="B164" s="486" t="s">
        <v>119</v>
      </c>
      <c r="C164" s="486" t="s">
        <v>39</v>
      </c>
      <c r="D164" s="486" t="s">
        <v>39</v>
      </c>
      <c r="E164" s="486" t="s">
        <v>39</v>
      </c>
      <c r="F164" s="83" t="s">
        <v>32</v>
      </c>
      <c r="G164" s="119">
        <v>110</v>
      </c>
      <c r="H164" s="532"/>
      <c r="I164" s="520">
        <f>G164*H164</f>
        <v>0</v>
      </c>
    </row>
    <row r="165" spans="1:9">
      <c r="A165" s="13"/>
      <c r="B165" s="80"/>
      <c r="C165" s="80"/>
      <c r="D165" s="80"/>
      <c r="E165" s="80"/>
      <c r="F165" s="9"/>
      <c r="G165" s="6"/>
      <c r="H165" s="522"/>
      <c r="I165" s="522"/>
    </row>
    <row r="166" spans="1:9">
      <c r="A166" s="19"/>
      <c r="B166" s="19"/>
      <c r="C166" s="19"/>
      <c r="D166" s="19"/>
      <c r="E166" s="67"/>
      <c r="F166" s="27" t="s">
        <v>254</v>
      </c>
      <c r="G166" s="19"/>
      <c r="H166" s="529" t="s">
        <v>12</v>
      </c>
      <c r="I166" s="537">
        <f>SUM(I162:I164)</f>
        <v>0</v>
      </c>
    </row>
    <row r="167" spans="1:9">
      <c r="A167" s="19"/>
      <c r="B167" s="19"/>
      <c r="C167" s="19"/>
      <c r="D167" s="19"/>
      <c r="E167" s="59"/>
      <c r="F167" s="27"/>
      <c r="G167" s="19"/>
      <c r="H167" s="529"/>
      <c r="I167" s="537"/>
    </row>
    <row r="168" spans="1:9">
      <c r="A168" s="19"/>
      <c r="B168" s="19"/>
      <c r="C168" s="19"/>
      <c r="D168" s="19"/>
      <c r="E168" s="67"/>
      <c r="F168" s="27"/>
      <c r="G168" s="19"/>
      <c r="H168" s="529"/>
      <c r="I168" s="537"/>
    </row>
    <row r="169" spans="1:9">
      <c r="A169" s="19"/>
      <c r="B169" s="19"/>
      <c r="C169" s="19"/>
      <c r="D169" s="19"/>
      <c r="E169" s="67"/>
      <c r="F169" s="27"/>
      <c r="G169" s="19"/>
      <c r="H169" s="529"/>
      <c r="I169" s="537"/>
    </row>
    <row r="170" spans="1:9">
      <c r="A170" s="19"/>
      <c r="B170" s="19"/>
      <c r="C170" s="19"/>
      <c r="D170" s="19"/>
      <c r="E170" s="67"/>
      <c r="F170" s="27"/>
      <c r="G170" s="19"/>
      <c r="H170" s="529"/>
      <c r="I170" s="537"/>
    </row>
    <row r="171" spans="1:9">
      <c r="A171" s="19"/>
      <c r="B171" s="19"/>
      <c r="C171" s="19"/>
      <c r="D171" s="19"/>
      <c r="E171" s="67"/>
      <c r="F171" s="27"/>
      <c r="G171" s="19"/>
      <c r="H171" s="529"/>
      <c r="I171" s="537"/>
    </row>
    <row r="172" spans="1:9">
      <c r="A172" s="19"/>
      <c r="B172" s="19"/>
      <c r="C172" s="19"/>
      <c r="D172" s="19"/>
      <c r="E172" s="67"/>
      <c r="F172" s="27"/>
      <c r="G172" s="19"/>
      <c r="H172" s="529"/>
      <c r="I172" s="537"/>
    </row>
    <row r="173" spans="1:9">
      <c r="A173" s="19"/>
      <c r="B173" s="19"/>
      <c r="C173" s="19"/>
      <c r="D173" s="19"/>
      <c r="E173" s="67"/>
      <c r="F173" s="27"/>
      <c r="G173" s="19"/>
      <c r="H173" s="529"/>
      <c r="I173" s="537"/>
    </row>
    <row r="174" spans="1:9">
      <c r="A174" s="19"/>
      <c r="B174" s="19"/>
      <c r="C174" s="19"/>
      <c r="D174" s="19"/>
      <c r="E174" s="67"/>
      <c r="F174" s="27"/>
      <c r="G174" s="19"/>
      <c r="H174" s="529"/>
      <c r="I174" s="537"/>
    </row>
    <row r="175" spans="1:9">
      <c r="A175" s="19"/>
      <c r="B175" s="19"/>
      <c r="C175" s="19"/>
      <c r="D175" s="19"/>
      <c r="E175" s="67"/>
      <c r="F175" s="27"/>
      <c r="G175" s="19"/>
      <c r="H175" s="529"/>
      <c r="I175" s="537"/>
    </row>
    <row r="176" spans="1:9">
      <c r="A176" s="19"/>
      <c r="B176" s="19"/>
      <c r="C176" s="19"/>
      <c r="D176" s="19"/>
      <c r="E176" s="67"/>
      <c r="F176" s="27"/>
      <c r="G176" s="19"/>
      <c r="H176" s="529"/>
      <c r="I176" s="537"/>
    </row>
    <row r="177" spans="1:9">
      <c r="A177" s="19"/>
      <c r="B177" s="19"/>
      <c r="C177" s="19"/>
      <c r="D177" s="19"/>
      <c r="E177" s="67"/>
      <c r="F177" s="27"/>
      <c r="G177" s="19"/>
      <c r="H177" s="529"/>
      <c r="I177" s="537"/>
    </row>
    <row r="178" spans="1:9">
      <c r="A178" s="19"/>
      <c r="B178" s="19"/>
      <c r="C178" s="19"/>
      <c r="D178" s="19"/>
      <c r="E178" s="67"/>
      <c r="F178" s="27"/>
      <c r="G178" s="19"/>
      <c r="H178" s="529"/>
      <c r="I178" s="537"/>
    </row>
    <row r="179" spans="1:9">
      <c r="A179" s="19"/>
      <c r="B179" s="19"/>
      <c r="C179" s="19"/>
      <c r="D179" s="19"/>
      <c r="E179" s="67"/>
      <c r="F179" s="27"/>
      <c r="G179" s="19"/>
      <c r="H179" s="529"/>
      <c r="I179" s="537"/>
    </row>
    <row r="180" spans="1:9">
      <c r="A180" s="19"/>
      <c r="B180" s="19"/>
      <c r="C180" s="19"/>
      <c r="D180" s="19"/>
      <c r="E180" s="67"/>
      <c r="F180" s="27"/>
      <c r="G180" s="19"/>
      <c r="H180" s="529"/>
      <c r="I180" s="537"/>
    </row>
    <row r="181" spans="1:9">
      <c r="A181" s="19"/>
      <c r="B181" s="19"/>
      <c r="C181" s="19"/>
      <c r="D181" s="19"/>
      <c r="E181" s="67"/>
      <c r="F181" s="27"/>
      <c r="G181" s="19"/>
      <c r="H181" s="529"/>
      <c r="I181" s="537"/>
    </row>
    <row r="182" spans="1:9">
      <c r="A182" s="19"/>
      <c r="B182" s="19"/>
      <c r="C182" s="19"/>
      <c r="D182" s="19"/>
      <c r="E182" s="67"/>
      <c r="F182" s="27"/>
      <c r="G182" s="19"/>
      <c r="H182" s="529"/>
      <c r="I182" s="537"/>
    </row>
    <row r="183" spans="1:9">
      <c r="A183" s="19"/>
      <c r="B183" s="19"/>
      <c r="C183" s="19"/>
      <c r="D183" s="19"/>
      <c r="E183" s="67"/>
      <c r="F183" s="27"/>
      <c r="G183" s="19"/>
      <c r="H183" s="529"/>
      <c r="I183" s="537"/>
    </row>
    <row r="184" spans="1:9">
      <c r="A184" s="19"/>
      <c r="B184" s="19"/>
      <c r="C184" s="19"/>
      <c r="D184" s="19"/>
      <c r="E184" s="67"/>
      <c r="F184" s="27"/>
      <c r="G184" s="19"/>
      <c r="H184" s="529"/>
      <c r="I184" s="537"/>
    </row>
    <row r="185" spans="1:9">
      <c r="A185" s="19"/>
      <c r="B185" s="19"/>
      <c r="C185" s="19"/>
      <c r="D185" s="19"/>
      <c r="E185" s="67"/>
      <c r="F185" s="27"/>
      <c r="G185" s="19"/>
      <c r="H185" s="529"/>
      <c r="I185" s="537"/>
    </row>
    <row r="186" spans="1:9">
      <c r="A186" s="19"/>
      <c r="B186" s="19"/>
      <c r="C186" s="19"/>
      <c r="D186" s="19"/>
      <c r="E186" s="67"/>
      <c r="F186" s="27"/>
      <c r="G186" s="19"/>
      <c r="H186" s="529"/>
      <c r="I186" s="537"/>
    </row>
    <row r="187" spans="1:9">
      <c r="A187" s="480" t="s">
        <v>28</v>
      </c>
      <c r="B187" s="480"/>
      <c r="C187" s="480"/>
      <c r="D187" s="480"/>
      <c r="E187" s="480"/>
      <c r="F187" s="480"/>
      <c r="G187" s="480"/>
      <c r="H187" s="480"/>
      <c r="I187" s="480"/>
    </row>
    <row r="189" spans="1:9">
      <c r="A189" s="20" t="s">
        <v>71</v>
      </c>
      <c r="I189" s="539">
        <f>I39</f>
        <v>0</v>
      </c>
    </row>
    <row r="190" spans="1:9">
      <c r="A190" s="20" t="s">
        <v>87</v>
      </c>
      <c r="I190" s="539">
        <f>I50</f>
        <v>0</v>
      </c>
    </row>
    <row r="191" spans="1:9">
      <c r="A191" s="20" t="s">
        <v>90</v>
      </c>
      <c r="I191" s="539">
        <f>I61</f>
        <v>0</v>
      </c>
    </row>
    <row r="192" spans="1:9">
      <c r="A192" s="20" t="s">
        <v>94</v>
      </c>
      <c r="I192" s="539">
        <f>I74</f>
        <v>0</v>
      </c>
    </row>
    <row r="193" spans="1:9">
      <c r="A193" s="20" t="s">
        <v>95</v>
      </c>
      <c r="I193" s="539">
        <f>I83</f>
        <v>0</v>
      </c>
    </row>
    <row r="194" spans="1:9">
      <c r="A194" s="20" t="s">
        <v>97</v>
      </c>
      <c r="I194" s="539">
        <f>I94</f>
        <v>0</v>
      </c>
    </row>
    <row r="195" spans="1:9">
      <c r="A195" s="20" t="s">
        <v>98</v>
      </c>
      <c r="I195" s="539">
        <f>I116</f>
        <v>0</v>
      </c>
    </row>
    <row r="196" spans="1:9">
      <c r="A196" s="22" t="s">
        <v>253</v>
      </c>
      <c r="B196" s="19"/>
      <c r="C196" s="19"/>
      <c r="D196" s="19"/>
      <c r="E196" s="19"/>
      <c r="F196" s="19"/>
      <c r="G196" s="19"/>
      <c r="H196" s="533"/>
      <c r="I196" s="540">
        <f>I155</f>
        <v>0</v>
      </c>
    </row>
    <row r="197" spans="1:9">
      <c r="A197" s="23" t="s">
        <v>254</v>
      </c>
      <c r="B197" s="17"/>
      <c r="C197" s="17"/>
      <c r="D197" s="17"/>
      <c r="E197" s="17"/>
      <c r="F197" s="17"/>
      <c r="G197" s="17"/>
      <c r="H197" s="534"/>
      <c r="I197" s="541">
        <f>I166</f>
        <v>0</v>
      </c>
    </row>
    <row r="198" spans="1:9">
      <c r="I198" s="539"/>
    </row>
    <row r="199" spans="1:9">
      <c r="H199" s="510" t="s">
        <v>12</v>
      </c>
      <c r="I199" s="516">
        <f>SUM(I189:I197)</f>
        <v>0</v>
      </c>
    </row>
    <row r="200" spans="1:9">
      <c r="H200" s="507"/>
      <c r="I200" s="513"/>
    </row>
    <row r="201" spans="1:9">
      <c r="H201" s="511"/>
      <c r="I201" s="516"/>
    </row>
    <row r="202" spans="1:9">
      <c r="A202" s="19"/>
      <c r="B202" s="19"/>
      <c r="C202" s="19"/>
      <c r="D202" s="19"/>
      <c r="E202" s="51"/>
      <c r="F202" s="27"/>
      <c r="G202" s="19"/>
      <c r="H202" s="529"/>
      <c r="I202" s="537"/>
    </row>
    <row r="203" spans="1:9">
      <c r="A203" s="19"/>
      <c r="B203" s="19"/>
      <c r="C203" s="19"/>
      <c r="D203" s="19"/>
      <c r="E203" s="51"/>
      <c r="F203" s="27"/>
      <c r="G203" s="19"/>
      <c r="H203" s="529"/>
      <c r="I203" s="537"/>
    </row>
    <row r="204" spans="1:9">
      <c r="A204" s="19"/>
      <c r="B204" s="19"/>
      <c r="C204" s="19"/>
      <c r="D204" s="19"/>
      <c r="E204" s="51"/>
      <c r="F204" s="27"/>
      <c r="G204" s="19"/>
      <c r="H204" s="529"/>
      <c r="I204" s="537"/>
    </row>
    <row r="205" spans="1:9">
      <c r="A205" s="19"/>
      <c r="B205" s="19"/>
      <c r="C205" s="19"/>
      <c r="D205" s="19"/>
      <c r="E205" s="51"/>
      <c r="F205" s="27"/>
      <c r="G205" s="19"/>
      <c r="H205" s="529"/>
      <c r="I205" s="537"/>
    </row>
    <row r="206" spans="1:9">
      <c r="A206" s="19"/>
      <c r="B206" s="19"/>
      <c r="C206" s="19"/>
      <c r="D206" s="19"/>
      <c r="E206" s="51"/>
      <c r="F206" s="27"/>
      <c r="G206" s="19"/>
      <c r="H206" s="529"/>
      <c r="I206" s="537"/>
    </row>
    <row r="207" spans="1:9">
      <c r="A207" s="19"/>
      <c r="B207" s="19"/>
      <c r="C207" s="19"/>
      <c r="D207" s="19"/>
      <c r="E207" s="51"/>
      <c r="F207" s="27"/>
      <c r="G207" s="19"/>
      <c r="H207" s="529"/>
      <c r="I207" s="537"/>
    </row>
    <row r="208" spans="1:9">
      <c r="A208" s="19"/>
      <c r="B208" s="19"/>
      <c r="C208" s="19"/>
      <c r="D208" s="19"/>
      <c r="E208" s="51"/>
      <c r="F208" s="27"/>
      <c r="G208" s="19"/>
      <c r="H208" s="529"/>
      <c r="I208" s="537"/>
    </row>
    <row r="209" spans="1:9">
      <c r="A209" s="19"/>
      <c r="B209" s="19"/>
      <c r="C209" s="19"/>
      <c r="D209" s="19"/>
      <c r="E209" s="51"/>
      <c r="F209" s="27"/>
      <c r="G209" s="19"/>
      <c r="H209" s="529"/>
      <c r="I209" s="537"/>
    </row>
    <row r="210" spans="1:9">
      <c r="A210" s="19"/>
      <c r="B210" s="19"/>
      <c r="C210" s="19"/>
      <c r="D210" s="19"/>
      <c r="E210" s="51"/>
      <c r="F210" s="27"/>
      <c r="G210" s="19"/>
      <c r="H210" s="529"/>
      <c r="I210" s="537"/>
    </row>
    <row r="211" spans="1:9">
      <c r="A211" s="19"/>
      <c r="B211" s="19"/>
      <c r="C211" s="19"/>
      <c r="D211" s="19"/>
      <c r="E211" s="51"/>
      <c r="F211" s="27"/>
      <c r="G211" s="19"/>
      <c r="H211" s="529"/>
      <c r="I211" s="537"/>
    </row>
    <row r="212" spans="1:9">
      <c r="A212" s="19"/>
      <c r="B212" s="19"/>
      <c r="C212" s="19"/>
      <c r="D212" s="19"/>
      <c r="E212" s="51"/>
      <c r="F212" s="27"/>
      <c r="G212" s="19"/>
      <c r="H212" s="529"/>
      <c r="I212" s="537"/>
    </row>
    <row r="213" spans="1:9">
      <c r="A213" s="19"/>
      <c r="B213" s="19"/>
      <c r="C213" s="19"/>
      <c r="D213" s="19"/>
      <c r="E213" s="51"/>
      <c r="F213" s="27"/>
      <c r="G213" s="19"/>
      <c r="H213" s="529"/>
      <c r="I213" s="537"/>
    </row>
    <row r="214" spans="1:9">
      <c r="A214" s="19"/>
      <c r="B214" s="19"/>
      <c r="C214" s="19"/>
      <c r="D214" s="19"/>
      <c r="E214" s="51"/>
      <c r="F214" s="27"/>
      <c r="G214" s="19"/>
      <c r="H214" s="529"/>
      <c r="I214" s="537"/>
    </row>
    <row r="215" spans="1:9">
      <c r="A215" s="19"/>
      <c r="B215" s="19"/>
      <c r="C215" s="19"/>
      <c r="D215" s="19"/>
      <c r="E215" s="51"/>
      <c r="F215" s="27"/>
      <c r="G215" s="19"/>
      <c r="H215" s="529"/>
      <c r="I215" s="537"/>
    </row>
    <row r="216" spans="1:9">
      <c r="A216" s="19"/>
      <c r="B216" s="19"/>
      <c r="C216" s="19"/>
      <c r="D216" s="19"/>
      <c r="E216" s="51"/>
      <c r="F216" s="27"/>
      <c r="G216" s="19"/>
      <c r="H216" s="529"/>
      <c r="I216" s="537"/>
    </row>
  </sheetData>
  <mergeCells count="48">
    <mergeCell ref="A1:I1"/>
    <mergeCell ref="B106:E106"/>
    <mergeCell ref="B79:E79"/>
    <mergeCell ref="B81:E81"/>
    <mergeCell ref="B70:E70"/>
    <mergeCell ref="B72:E72"/>
    <mergeCell ref="B44:E44"/>
    <mergeCell ref="B55:E55"/>
    <mergeCell ref="B90:E90"/>
    <mergeCell ref="B88:E88"/>
    <mergeCell ref="A3:I3"/>
    <mergeCell ref="B92:E92"/>
    <mergeCell ref="B7:E7"/>
    <mergeCell ref="B9:E9"/>
    <mergeCell ref="B11:E11"/>
    <mergeCell ref="B13:E13"/>
    <mergeCell ref="A187:I187"/>
    <mergeCell ref="B153:E153"/>
    <mergeCell ref="B139:E139"/>
    <mergeCell ref="B141:E141"/>
    <mergeCell ref="B143:E143"/>
    <mergeCell ref="B145:E145"/>
    <mergeCell ref="B147:E147"/>
    <mergeCell ref="B149:E149"/>
    <mergeCell ref="B160:E160"/>
    <mergeCell ref="B162:E162"/>
    <mergeCell ref="B164:E164"/>
    <mergeCell ref="B151:E151"/>
    <mergeCell ref="B15:E15"/>
    <mergeCell ref="B23:E23"/>
    <mergeCell ref="B25:E25"/>
    <mergeCell ref="B17:E17"/>
    <mergeCell ref="B19:E19"/>
    <mergeCell ref="B21:E21"/>
    <mergeCell ref="B37:E37"/>
    <mergeCell ref="B46:E46"/>
    <mergeCell ref="B48:E48"/>
    <mergeCell ref="B27:E27"/>
    <mergeCell ref="B29:E29"/>
    <mergeCell ref="B31:E31"/>
    <mergeCell ref="B33:E33"/>
    <mergeCell ref="B35:E35"/>
    <mergeCell ref="B114:E114"/>
    <mergeCell ref="B57:E57"/>
    <mergeCell ref="B59:E59"/>
    <mergeCell ref="B108:E108"/>
    <mergeCell ref="B110:E110"/>
    <mergeCell ref="B112:E112"/>
  </mergeCells>
  <pageMargins left="0.7" right="0.7" top="0.75" bottom="0.75" header="0.3" footer="0.3"/>
  <pageSetup paperSize="9" orientation="portrait" r:id="rId1"/>
  <headerFooter>
    <oddHeader>&amp;L&amp;8&amp;K01+034Planum projekt d.o.o.K. Tomislava 51a, Beli Manastir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view="pageBreakPreview" topLeftCell="A85" zoomScaleSheetLayoutView="100" zoomScalePageLayoutView="80" workbookViewId="0">
      <selection activeCell="H48" sqref="H48"/>
    </sheetView>
  </sheetViews>
  <sheetFormatPr defaultRowHeight="12.75"/>
  <cols>
    <col min="1" max="1" width="5.42578125" customWidth="1"/>
    <col min="5" max="5" width="13.5703125" customWidth="1"/>
    <col min="6" max="6" width="5.5703125" customWidth="1"/>
    <col min="7" max="7" width="7.7109375" customWidth="1"/>
    <col min="8" max="8" width="13.42578125" style="507" customWidth="1"/>
    <col min="9" max="9" width="16.140625" style="507" customWidth="1"/>
  </cols>
  <sheetData>
    <row r="1" spans="1:16">
      <c r="A1" s="491" t="s">
        <v>53</v>
      </c>
      <c r="B1" s="491"/>
      <c r="C1" s="491"/>
      <c r="D1" s="491"/>
      <c r="E1" s="491"/>
      <c r="F1" s="491"/>
      <c r="G1" s="491"/>
      <c r="H1" s="491"/>
      <c r="I1" s="491"/>
    </row>
    <row r="3" spans="1:16">
      <c r="A3" s="61" t="s">
        <v>112</v>
      </c>
      <c r="B3" s="30"/>
      <c r="C3" s="30"/>
      <c r="D3" s="30"/>
      <c r="E3" s="30"/>
      <c r="F3" s="31"/>
      <c r="G3" s="31"/>
      <c r="H3" s="503"/>
      <c r="I3" s="503"/>
    </row>
    <row r="4" spans="1:16">
      <c r="A4" s="29"/>
      <c r="B4" s="30"/>
      <c r="C4" s="30"/>
      <c r="D4" s="30"/>
      <c r="E4" s="30"/>
      <c r="F4" s="31"/>
      <c r="G4" s="31"/>
      <c r="H4" s="503"/>
      <c r="I4" s="503"/>
    </row>
    <row r="5" spans="1:16">
      <c r="A5" s="32" t="s">
        <v>3</v>
      </c>
      <c r="B5" s="489" t="s">
        <v>4</v>
      </c>
      <c r="C5" s="489"/>
      <c r="D5" s="489"/>
      <c r="E5" s="489"/>
      <c r="F5" s="32" t="s">
        <v>5</v>
      </c>
      <c r="G5" s="32" t="s">
        <v>6</v>
      </c>
      <c r="H5" s="504" t="s">
        <v>8</v>
      </c>
      <c r="I5" s="504" t="s">
        <v>7</v>
      </c>
    </row>
    <row r="7" spans="1:16" ht="149.25" customHeight="1">
      <c r="A7" s="33" t="s">
        <v>10</v>
      </c>
      <c r="B7" s="484" t="s">
        <v>114</v>
      </c>
      <c r="C7" s="484"/>
      <c r="D7" s="484"/>
      <c r="E7" s="484"/>
      <c r="F7" s="31"/>
      <c r="G7" s="34"/>
      <c r="H7" s="503"/>
      <c r="I7" s="503"/>
      <c r="J7" s="41"/>
      <c r="K7" s="41"/>
      <c r="L7" s="41"/>
      <c r="M7" s="41"/>
      <c r="N7" s="41"/>
      <c r="O7" s="41"/>
      <c r="P7" s="41"/>
    </row>
    <row r="8" spans="1:16">
      <c r="B8" s="39" t="s">
        <v>41</v>
      </c>
      <c r="D8" s="39"/>
      <c r="E8" s="40"/>
      <c r="F8" s="31" t="s">
        <v>16</v>
      </c>
      <c r="G8" s="34">
        <f>5.5+4.6+1.6+4.9+1*8</f>
        <v>24.6</v>
      </c>
      <c r="H8" s="503"/>
      <c r="I8" s="503">
        <f>G8*H8</f>
        <v>0</v>
      </c>
    </row>
    <row r="9" spans="1:16">
      <c r="B9" s="39" t="s">
        <v>42</v>
      </c>
      <c r="D9" s="39"/>
      <c r="E9" s="40"/>
      <c r="F9" s="31" t="s">
        <v>16</v>
      </c>
      <c r="G9" s="34">
        <v>20</v>
      </c>
      <c r="H9" s="503"/>
      <c r="I9" s="503">
        <f>G9*H9</f>
        <v>0</v>
      </c>
    </row>
    <row r="10" spans="1:16">
      <c r="A10" s="33"/>
      <c r="B10" s="39"/>
      <c r="D10" s="39"/>
      <c r="E10" s="40"/>
      <c r="F10" s="31"/>
      <c r="G10" s="34"/>
      <c r="H10" s="503"/>
      <c r="I10" s="503"/>
    </row>
    <row r="11" spans="1:16" ht="149.25" customHeight="1">
      <c r="A11" s="33" t="s">
        <v>11</v>
      </c>
      <c r="B11" s="484" t="s">
        <v>355</v>
      </c>
      <c r="C11" s="484"/>
      <c r="D11" s="484"/>
      <c r="E11" s="484"/>
      <c r="F11" s="31"/>
      <c r="G11" s="34"/>
      <c r="H11" s="503"/>
      <c r="I11" s="503"/>
    </row>
    <row r="12" spans="1:16">
      <c r="B12" s="39" t="s">
        <v>41</v>
      </c>
      <c r="D12" s="39"/>
      <c r="E12" s="40"/>
      <c r="F12" s="31" t="s">
        <v>16</v>
      </c>
      <c r="G12" s="34">
        <f>5.5+4.6+1.6+4.9+1*8</f>
        <v>24.6</v>
      </c>
      <c r="H12" s="503"/>
      <c r="I12" s="503">
        <f>G12*H12</f>
        <v>0</v>
      </c>
    </row>
    <row r="13" spans="1:16">
      <c r="B13" s="39" t="s">
        <v>42</v>
      </c>
      <c r="D13" s="39"/>
      <c r="E13" s="40"/>
      <c r="F13" s="31" t="s">
        <v>16</v>
      </c>
      <c r="G13" s="34">
        <v>20</v>
      </c>
      <c r="H13" s="503"/>
      <c r="I13" s="503">
        <f>G13*H13</f>
        <v>0</v>
      </c>
    </row>
    <row r="14" spans="1:16">
      <c r="B14" s="39"/>
      <c r="D14" s="39"/>
      <c r="E14" s="40"/>
      <c r="F14" s="31"/>
      <c r="G14" s="34"/>
      <c r="H14" s="503"/>
      <c r="I14" s="503"/>
    </row>
    <row r="15" spans="1:16" ht="57" customHeight="1">
      <c r="A15" s="33" t="s">
        <v>72</v>
      </c>
      <c r="B15" s="484" t="s">
        <v>56</v>
      </c>
      <c r="C15" s="484"/>
      <c r="D15" s="484"/>
      <c r="E15" s="484"/>
      <c r="F15" s="31"/>
      <c r="G15" s="34"/>
      <c r="H15" s="503"/>
      <c r="I15" s="503"/>
    </row>
    <row r="16" spans="1:16">
      <c r="A16" s="33"/>
      <c r="B16" s="39" t="s">
        <v>43</v>
      </c>
      <c r="D16" s="39"/>
      <c r="E16" s="40"/>
      <c r="F16" s="31" t="s">
        <v>37</v>
      </c>
      <c r="G16" s="34">
        <v>8</v>
      </c>
      <c r="H16" s="503"/>
      <c r="I16" s="503">
        <f>G16*H16</f>
        <v>0</v>
      </c>
    </row>
    <row r="17" spans="1:9">
      <c r="B17" s="39" t="s">
        <v>44</v>
      </c>
      <c r="D17" s="39"/>
      <c r="E17" s="40"/>
      <c r="F17" s="31" t="s">
        <v>37</v>
      </c>
      <c r="G17" s="34">
        <v>8</v>
      </c>
      <c r="H17" s="503"/>
      <c r="I17" s="503">
        <f>G17*H17</f>
        <v>0</v>
      </c>
    </row>
    <row r="18" spans="1:9">
      <c r="B18" s="39"/>
      <c r="D18" s="39"/>
      <c r="E18" s="40"/>
      <c r="F18" s="31"/>
      <c r="G18" s="34"/>
      <c r="H18" s="503"/>
      <c r="I18" s="503"/>
    </row>
    <row r="19" spans="1:9" ht="42" customHeight="1">
      <c r="A19" s="33" t="s">
        <v>73</v>
      </c>
      <c r="B19" s="484" t="s">
        <v>115</v>
      </c>
      <c r="C19" s="484"/>
      <c r="D19" s="484"/>
      <c r="E19" s="484"/>
      <c r="F19" s="31" t="s">
        <v>37</v>
      </c>
      <c r="G19" s="34">
        <v>3</v>
      </c>
      <c r="H19" s="503"/>
      <c r="I19" s="503">
        <f>G19*H19</f>
        <v>0</v>
      </c>
    </row>
    <row r="21" spans="1:9" ht="94.5" customHeight="1">
      <c r="A21" s="33" t="s">
        <v>74</v>
      </c>
      <c r="B21" s="484" t="s">
        <v>57</v>
      </c>
      <c r="C21" s="484"/>
      <c r="D21" s="484"/>
      <c r="E21" s="484"/>
      <c r="F21" s="31" t="s">
        <v>9</v>
      </c>
      <c r="G21" s="34">
        <v>2</v>
      </c>
      <c r="H21" s="503"/>
      <c r="I21" s="503">
        <f>G21*H21</f>
        <v>0</v>
      </c>
    </row>
    <row r="22" spans="1:9">
      <c r="A22" s="33"/>
      <c r="B22" s="64"/>
      <c r="C22" s="64"/>
      <c r="D22" s="64"/>
      <c r="E22" s="64"/>
      <c r="F22" s="31"/>
      <c r="G22" s="34"/>
      <c r="H22" s="503"/>
      <c r="I22" s="503"/>
    </row>
    <row r="23" spans="1:9" ht="135" customHeight="1">
      <c r="A23" s="33" t="s">
        <v>75</v>
      </c>
      <c r="B23" s="484" t="s">
        <v>348</v>
      </c>
      <c r="C23" s="484"/>
      <c r="D23" s="484"/>
      <c r="E23" s="484"/>
      <c r="F23" s="43" t="s">
        <v>37</v>
      </c>
      <c r="G23" s="34">
        <v>1</v>
      </c>
      <c r="H23" s="503"/>
      <c r="I23" s="503">
        <f>G23*H23</f>
        <v>0</v>
      </c>
    </row>
    <row r="24" spans="1:9">
      <c r="A24" s="33"/>
      <c r="B24" s="90"/>
      <c r="C24" s="90"/>
      <c r="D24" s="90"/>
      <c r="E24" s="90"/>
      <c r="F24" s="43"/>
      <c r="G24" s="34"/>
      <c r="H24" s="503"/>
      <c r="I24" s="503"/>
    </row>
    <row r="25" spans="1:9" ht="42.75" customHeight="1">
      <c r="A25" s="33" t="s">
        <v>76</v>
      </c>
      <c r="B25" s="484" t="s">
        <v>120</v>
      </c>
      <c r="C25" s="484"/>
      <c r="D25" s="484"/>
      <c r="E25" s="484"/>
      <c r="F25" s="31" t="s">
        <v>37</v>
      </c>
      <c r="G25" s="34">
        <v>3</v>
      </c>
      <c r="H25" s="503"/>
      <c r="I25" s="503">
        <f>G25*H25</f>
        <v>0</v>
      </c>
    </row>
    <row r="26" spans="1:9">
      <c r="A26" s="42"/>
      <c r="B26" s="87"/>
      <c r="C26" s="87"/>
      <c r="D26" s="87"/>
      <c r="E26" s="87"/>
      <c r="F26" s="43"/>
      <c r="G26" s="44"/>
      <c r="H26" s="505"/>
      <c r="I26" s="505"/>
    </row>
    <row r="27" spans="1:9" ht="83.25" customHeight="1">
      <c r="A27" s="35" t="s">
        <v>77</v>
      </c>
      <c r="B27" s="481" t="s">
        <v>58</v>
      </c>
      <c r="C27" s="481"/>
      <c r="D27" s="481"/>
      <c r="E27" s="481"/>
      <c r="F27" s="32" t="s">
        <v>9</v>
      </c>
      <c r="G27" s="36">
        <v>1</v>
      </c>
      <c r="H27" s="504"/>
      <c r="I27" s="504">
        <f>G27*H27</f>
        <v>0</v>
      </c>
    </row>
    <row r="29" spans="1:9">
      <c r="E29" s="37"/>
      <c r="F29" s="38" t="s">
        <v>113</v>
      </c>
      <c r="H29" s="506" t="s">
        <v>12</v>
      </c>
      <c r="I29" s="512">
        <f>SUM(I7:I27)</f>
        <v>0</v>
      </c>
    </row>
    <row r="30" spans="1:9">
      <c r="E30" s="37"/>
      <c r="F30" s="38"/>
      <c r="H30" s="506"/>
      <c r="I30" s="512"/>
    </row>
    <row r="32" spans="1:9">
      <c r="A32" s="29" t="s">
        <v>45</v>
      </c>
    </row>
    <row r="33" spans="1:9">
      <c r="A33" s="29"/>
    </row>
    <row r="34" spans="1:9">
      <c r="A34" s="61" t="s">
        <v>249</v>
      </c>
      <c r="B34" s="30"/>
      <c r="C34" s="30"/>
      <c r="D34" s="30"/>
      <c r="E34" s="30"/>
      <c r="F34" s="31"/>
      <c r="G34" s="31"/>
      <c r="H34" s="503"/>
      <c r="I34" s="503"/>
    </row>
    <row r="35" spans="1:9">
      <c r="A35" s="29"/>
      <c r="B35" s="30"/>
      <c r="C35" s="30"/>
      <c r="D35" s="30"/>
      <c r="E35" s="30"/>
      <c r="F35" s="31"/>
      <c r="G35" s="31"/>
      <c r="H35" s="503"/>
      <c r="I35" s="503"/>
    </row>
    <row r="36" spans="1:9">
      <c r="A36" s="32" t="s">
        <v>3</v>
      </c>
      <c r="B36" s="489" t="s">
        <v>4</v>
      </c>
      <c r="C36" s="489"/>
      <c r="D36" s="489"/>
      <c r="E36" s="489"/>
      <c r="F36" s="32" t="s">
        <v>5</v>
      </c>
      <c r="G36" s="32" t="s">
        <v>6</v>
      </c>
      <c r="H36" s="504" t="s">
        <v>8</v>
      </c>
      <c r="I36" s="504" t="s">
        <v>7</v>
      </c>
    </row>
    <row r="38" spans="1:9" ht="137.25" customHeight="1">
      <c r="A38" s="33" t="s">
        <v>13</v>
      </c>
      <c r="B38" s="484" t="s">
        <v>116</v>
      </c>
      <c r="C38" s="484"/>
      <c r="D38" s="484"/>
      <c r="E38" s="484"/>
      <c r="F38" s="31"/>
      <c r="G38" s="34"/>
      <c r="H38" s="503"/>
      <c r="I38" s="503"/>
    </row>
    <row r="39" spans="1:9">
      <c r="B39" s="39" t="s">
        <v>46</v>
      </c>
      <c r="D39" s="39"/>
      <c r="E39" s="40"/>
      <c r="F39" s="31" t="s">
        <v>16</v>
      </c>
      <c r="G39" s="34">
        <v>5</v>
      </c>
      <c r="H39" s="503"/>
      <c r="I39" s="503">
        <f>G39*H39</f>
        <v>0</v>
      </c>
    </row>
    <row r="40" spans="1:9">
      <c r="B40" s="39" t="s">
        <v>117</v>
      </c>
      <c r="D40" s="39"/>
      <c r="E40" s="40"/>
      <c r="F40" s="31" t="s">
        <v>16</v>
      </c>
      <c r="G40" s="34">
        <v>7.8</v>
      </c>
      <c r="H40" s="503"/>
      <c r="I40" s="503">
        <f>G40*H40</f>
        <v>0</v>
      </c>
    </row>
    <row r="41" spans="1:9">
      <c r="B41" s="39" t="s">
        <v>47</v>
      </c>
      <c r="D41" s="39"/>
      <c r="E41" s="40"/>
      <c r="F41" s="31" t="s">
        <v>16</v>
      </c>
      <c r="G41" s="34">
        <v>9</v>
      </c>
      <c r="H41" s="503"/>
      <c r="I41" s="503">
        <f>G41*H41</f>
        <v>0</v>
      </c>
    </row>
    <row r="42" spans="1:9">
      <c r="B42" s="39" t="s">
        <v>48</v>
      </c>
      <c r="D42" s="39"/>
      <c r="E42" s="40"/>
      <c r="F42" s="31" t="s">
        <v>37</v>
      </c>
      <c r="G42" s="34">
        <v>3</v>
      </c>
      <c r="H42" s="503"/>
      <c r="I42" s="503">
        <f>G42*H42</f>
        <v>0</v>
      </c>
    </row>
    <row r="44" spans="1:9" ht="53.25" customHeight="1">
      <c r="A44" s="33" t="s">
        <v>14</v>
      </c>
      <c r="B44" s="484" t="s">
        <v>54</v>
      </c>
      <c r="C44" s="484"/>
      <c r="D44" s="484"/>
      <c r="E44" s="484"/>
      <c r="F44" s="31" t="s">
        <v>37</v>
      </c>
      <c r="G44" s="34">
        <v>1</v>
      </c>
      <c r="H44" s="503"/>
      <c r="I44" s="503">
        <f>G44*H44</f>
        <v>0</v>
      </c>
    </row>
    <row r="46" spans="1:9" ht="68.25" customHeight="1">
      <c r="A46" s="33" t="s">
        <v>15</v>
      </c>
      <c r="B46" s="484" t="s">
        <v>49</v>
      </c>
      <c r="C46" s="484"/>
      <c r="D46" s="484"/>
      <c r="E46" s="484"/>
      <c r="F46" s="31" t="s">
        <v>37</v>
      </c>
      <c r="G46" s="34">
        <v>3</v>
      </c>
      <c r="H46" s="503"/>
      <c r="I46" s="503">
        <f>G46*H46</f>
        <v>0</v>
      </c>
    </row>
    <row r="47" spans="1:9">
      <c r="A47" s="33"/>
      <c r="B47" s="71"/>
      <c r="C47" s="71"/>
      <c r="D47" s="71"/>
      <c r="E47" s="71"/>
      <c r="F47" s="31"/>
      <c r="G47" s="34"/>
      <c r="H47" s="503"/>
      <c r="I47" s="503"/>
    </row>
    <row r="48" spans="1:9" ht="42" customHeight="1">
      <c r="A48" s="35" t="s">
        <v>17</v>
      </c>
      <c r="B48" s="481" t="s">
        <v>50</v>
      </c>
      <c r="C48" s="481"/>
      <c r="D48" s="481"/>
      <c r="E48" s="481"/>
      <c r="F48" s="32" t="s">
        <v>9</v>
      </c>
      <c r="G48" s="36">
        <v>1</v>
      </c>
      <c r="H48" s="504"/>
      <c r="I48" s="504">
        <f>G48*H48</f>
        <v>0</v>
      </c>
    </row>
    <row r="50" spans="5:9">
      <c r="E50" s="37"/>
      <c r="F50" s="38" t="s">
        <v>250</v>
      </c>
      <c r="H50" s="506" t="s">
        <v>12</v>
      </c>
      <c r="I50" s="512">
        <f>SUM(I38:I48)</f>
        <v>0</v>
      </c>
    </row>
    <row r="51" spans="5:9">
      <c r="E51" s="37"/>
      <c r="F51" s="38"/>
      <c r="H51" s="506"/>
      <c r="I51" s="512"/>
    </row>
    <row r="52" spans="5:9">
      <c r="E52" s="37"/>
      <c r="F52" s="38"/>
      <c r="H52" s="506"/>
      <c r="I52" s="512"/>
    </row>
    <row r="103" spans="1:9" ht="12.75" customHeight="1">
      <c r="A103" s="490" t="s">
        <v>28</v>
      </c>
      <c r="B103" s="490"/>
      <c r="C103" s="490"/>
      <c r="D103" s="490"/>
      <c r="E103" s="490"/>
      <c r="F103" s="490"/>
      <c r="G103" s="490"/>
      <c r="H103" s="490"/>
      <c r="I103" s="490"/>
    </row>
    <row r="105" spans="1:9">
      <c r="A105" s="45" t="s">
        <v>40</v>
      </c>
      <c r="B105" s="41"/>
      <c r="C105" s="41"/>
    </row>
    <row r="106" spans="1:9">
      <c r="A106" s="45"/>
      <c r="B106" s="41"/>
      <c r="C106" s="41"/>
      <c r="I106" s="513"/>
    </row>
    <row r="107" spans="1:9">
      <c r="A107" s="48" t="s">
        <v>112</v>
      </c>
      <c r="B107" s="41"/>
      <c r="C107" s="41"/>
      <c r="I107" s="513">
        <f>I29</f>
        <v>0</v>
      </c>
    </row>
    <row r="108" spans="1:9">
      <c r="I108" s="513"/>
    </row>
    <row r="109" spans="1:9">
      <c r="A109" s="45" t="s">
        <v>45</v>
      </c>
      <c r="I109" s="513"/>
    </row>
    <row r="110" spans="1:9">
      <c r="A110" s="76"/>
      <c r="B110" s="4"/>
      <c r="C110" s="4"/>
      <c r="D110" s="4"/>
      <c r="E110" s="4"/>
      <c r="F110" s="4"/>
      <c r="G110" s="4"/>
      <c r="H110" s="508"/>
      <c r="I110" s="514"/>
    </row>
    <row r="111" spans="1:9">
      <c r="A111" s="49" t="s">
        <v>249</v>
      </c>
      <c r="B111" s="3"/>
      <c r="C111" s="3"/>
      <c r="D111" s="3"/>
      <c r="E111" s="3"/>
      <c r="F111" s="3"/>
      <c r="G111" s="3"/>
      <c r="H111" s="509"/>
      <c r="I111" s="515">
        <f>I50</f>
        <v>0</v>
      </c>
    </row>
    <row r="112" spans="1:9">
      <c r="I112" s="513"/>
    </row>
    <row r="113" spans="8:9">
      <c r="H113" s="510" t="s">
        <v>12</v>
      </c>
      <c r="I113" s="516">
        <f>SUM(I107:I111)</f>
        <v>0</v>
      </c>
    </row>
    <row r="114" spans="8:9">
      <c r="I114" s="513"/>
    </row>
    <row r="115" spans="8:9">
      <c r="H115" s="511"/>
      <c r="I115" s="516"/>
    </row>
  </sheetData>
  <mergeCells count="16">
    <mergeCell ref="B5:E5"/>
    <mergeCell ref="A1:I1"/>
    <mergeCell ref="B7:E7"/>
    <mergeCell ref="B11:E11"/>
    <mergeCell ref="B15:E15"/>
    <mergeCell ref="B21:E21"/>
    <mergeCell ref="B23:E23"/>
    <mergeCell ref="B19:E19"/>
    <mergeCell ref="B27:E27"/>
    <mergeCell ref="B25:E25"/>
    <mergeCell ref="B36:E36"/>
    <mergeCell ref="B38:E38"/>
    <mergeCell ref="A103:I103"/>
    <mergeCell ref="B48:E48"/>
    <mergeCell ref="B44:E44"/>
    <mergeCell ref="B46:E46"/>
  </mergeCells>
  <pageMargins left="0.7" right="0.7" top="0.75" bottom="0.75" header="0.3" footer="0.3"/>
  <pageSetup paperSize="9" orientation="portrait" r:id="rId1"/>
  <headerFooter>
    <oddHeader>&amp;L&amp;8&amp;K01+033PLANUM PROJEKT d.o.o.K. Tonislava 51a, 31300 Beli Manastir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08"/>
  <sheetViews>
    <sheetView view="pageBreakPreview" topLeftCell="A196" zoomScaleSheetLayoutView="100" zoomScalePageLayoutView="80" workbookViewId="0">
      <selection activeCell="E201" sqref="E201"/>
    </sheetView>
  </sheetViews>
  <sheetFormatPr defaultRowHeight="12.75"/>
  <cols>
    <col min="1" max="1" width="8.42578125" style="465" customWidth="1"/>
    <col min="2" max="2" width="48.7109375" style="466" customWidth="1"/>
    <col min="3" max="3" width="6.7109375" style="467" customWidth="1"/>
    <col min="4" max="4" width="10.5703125" style="468" customWidth="1"/>
    <col min="5" max="5" width="10.5703125" style="469" customWidth="1"/>
    <col min="6" max="6" width="14.85546875" style="470" bestFit="1" customWidth="1"/>
    <col min="7" max="7" width="9.140625" style="191"/>
    <col min="8" max="8" width="2.42578125" style="191" customWidth="1"/>
    <col min="9" max="9" width="9.140625" style="155"/>
    <col min="10" max="10" width="13.7109375" style="155" customWidth="1"/>
    <col min="11" max="150" width="9.140625" style="155"/>
    <col min="151" max="256" width="9.140625" style="191"/>
    <col min="257" max="257" width="8.42578125" style="191" customWidth="1"/>
    <col min="258" max="258" width="48.7109375" style="191" customWidth="1"/>
    <col min="259" max="259" width="6.7109375" style="191" customWidth="1"/>
    <col min="260" max="261" width="10.5703125" style="191" customWidth="1"/>
    <col min="262" max="262" width="14.85546875" style="191" bestFit="1" customWidth="1"/>
    <col min="263" max="265" width="9.140625" style="191"/>
    <col min="266" max="266" width="13.7109375" style="191" customWidth="1"/>
    <col min="267" max="512" width="9.140625" style="191"/>
    <col min="513" max="513" width="8.42578125" style="191" customWidth="1"/>
    <col min="514" max="514" width="48.7109375" style="191" customWidth="1"/>
    <col min="515" max="515" width="6.7109375" style="191" customWidth="1"/>
    <col min="516" max="517" width="10.5703125" style="191" customWidth="1"/>
    <col min="518" max="518" width="14.85546875" style="191" bestFit="1" customWidth="1"/>
    <col min="519" max="521" width="9.140625" style="191"/>
    <col min="522" max="522" width="13.7109375" style="191" customWidth="1"/>
    <col min="523" max="768" width="9.140625" style="191"/>
    <col min="769" max="769" width="8.42578125" style="191" customWidth="1"/>
    <col min="770" max="770" width="48.7109375" style="191" customWidth="1"/>
    <col min="771" max="771" width="6.7109375" style="191" customWidth="1"/>
    <col min="772" max="773" width="10.5703125" style="191" customWidth="1"/>
    <col min="774" max="774" width="14.85546875" style="191" bestFit="1" customWidth="1"/>
    <col min="775" max="777" width="9.140625" style="191"/>
    <col min="778" max="778" width="13.7109375" style="191" customWidth="1"/>
    <col min="779" max="1024" width="9.140625" style="191"/>
    <col min="1025" max="1025" width="8.42578125" style="191" customWidth="1"/>
    <col min="1026" max="1026" width="48.7109375" style="191" customWidth="1"/>
    <col min="1027" max="1027" width="6.7109375" style="191" customWidth="1"/>
    <col min="1028" max="1029" width="10.5703125" style="191" customWidth="1"/>
    <col min="1030" max="1030" width="14.85546875" style="191" bestFit="1" customWidth="1"/>
    <col min="1031" max="1033" width="9.140625" style="191"/>
    <col min="1034" max="1034" width="13.7109375" style="191" customWidth="1"/>
    <col min="1035" max="1280" width="9.140625" style="191"/>
    <col min="1281" max="1281" width="8.42578125" style="191" customWidth="1"/>
    <col min="1282" max="1282" width="48.7109375" style="191" customWidth="1"/>
    <col min="1283" max="1283" width="6.7109375" style="191" customWidth="1"/>
    <col min="1284" max="1285" width="10.5703125" style="191" customWidth="1"/>
    <col min="1286" max="1286" width="14.85546875" style="191" bestFit="1" customWidth="1"/>
    <col min="1287" max="1289" width="9.140625" style="191"/>
    <col min="1290" max="1290" width="13.7109375" style="191" customWidth="1"/>
    <col min="1291" max="1536" width="9.140625" style="191"/>
    <col min="1537" max="1537" width="8.42578125" style="191" customWidth="1"/>
    <col min="1538" max="1538" width="48.7109375" style="191" customWidth="1"/>
    <col min="1539" max="1539" width="6.7109375" style="191" customWidth="1"/>
    <col min="1540" max="1541" width="10.5703125" style="191" customWidth="1"/>
    <col min="1542" max="1542" width="14.85546875" style="191" bestFit="1" customWidth="1"/>
    <col min="1543" max="1545" width="9.140625" style="191"/>
    <col min="1546" max="1546" width="13.7109375" style="191" customWidth="1"/>
    <col min="1547" max="1792" width="9.140625" style="191"/>
    <col min="1793" max="1793" width="8.42578125" style="191" customWidth="1"/>
    <col min="1794" max="1794" width="48.7109375" style="191" customWidth="1"/>
    <col min="1795" max="1795" width="6.7109375" style="191" customWidth="1"/>
    <col min="1796" max="1797" width="10.5703125" style="191" customWidth="1"/>
    <col min="1798" max="1798" width="14.85546875" style="191" bestFit="1" customWidth="1"/>
    <col min="1799" max="1801" width="9.140625" style="191"/>
    <col min="1802" max="1802" width="13.7109375" style="191" customWidth="1"/>
    <col min="1803" max="2048" width="9.140625" style="191"/>
    <col min="2049" max="2049" width="8.42578125" style="191" customWidth="1"/>
    <col min="2050" max="2050" width="48.7109375" style="191" customWidth="1"/>
    <col min="2051" max="2051" width="6.7109375" style="191" customWidth="1"/>
    <col min="2052" max="2053" width="10.5703125" style="191" customWidth="1"/>
    <col min="2054" max="2054" width="14.85546875" style="191" bestFit="1" customWidth="1"/>
    <col min="2055" max="2057" width="9.140625" style="191"/>
    <col min="2058" max="2058" width="13.7109375" style="191" customWidth="1"/>
    <col min="2059" max="2304" width="9.140625" style="191"/>
    <col min="2305" max="2305" width="8.42578125" style="191" customWidth="1"/>
    <col min="2306" max="2306" width="48.7109375" style="191" customWidth="1"/>
    <col min="2307" max="2307" width="6.7109375" style="191" customWidth="1"/>
    <col min="2308" max="2309" width="10.5703125" style="191" customWidth="1"/>
    <col min="2310" max="2310" width="14.85546875" style="191" bestFit="1" customWidth="1"/>
    <col min="2311" max="2313" width="9.140625" style="191"/>
    <col min="2314" max="2314" width="13.7109375" style="191" customWidth="1"/>
    <col min="2315" max="2560" width="9.140625" style="191"/>
    <col min="2561" max="2561" width="8.42578125" style="191" customWidth="1"/>
    <col min="2562" max="2562" width="48.7109375" style="191" customWidth="1"/>
    <col min="2563" max="2563" width="6.7109375" style="191" customWidth="1"/>
    <col min="2564" max="2565" width="10.5703125" style="191" customWidth="1"/>
    <col min="2566" max="2566" width="14.85546875" style="191" bestFit="1" customWidth="1"/>
    <col min="2567" max="2569" width="9.140625" style="191"/>
    <col min="2570" max="2570" width="13.7109375" style="191" customWidth="1"/>
    <col min="2571" max="2816" width="9.140625" style="191"/>
    <col min="2817" max="2817" width="8.42578125" style="191" customWidth="1"/>
    <col min="2818" max="2818" width="48.7109375" style="191" customWidth="1"/>
    <col min="2819" max="2819" width="6.7109375" style="191" customWidth="1"/>
    <col min="2820" max="2821" width="10.5703125" style="191" customWidth="1"/>
    <col min="2822" max="2822" width="14.85546875" style="191" bestFit="1" customWidth="1"/>
    <col min="2823" max="2825" width="9.140625" style="191"/>
    <col min="2826" max="2826" width="13.7109375" style="191" customWidth="1"/>
    <col min="2827" max="3072" width="9.140625" style="191"/>
    <col min="3073" max="3073" width="8.42578125" style="191" customWidth="1"/>
    <col min="3074" max="3074" width="48.7109375" style="191" customWidth="1"/>
    <col min="3075" max="3075" width="6.7109375" style="191" customWidth="1"/>
    <col min="3076" max="3077" width="10.5703125" style="191" customWidth="1"/>
    <col min="3078" max="3078" width="14.85546875" style="191" bestFit="1" customWidth="1"/>
    <col min="3079" max="3081" width="9.140625" style="191"/>
    <col min="3082" max="3082" width="13.7109375" style="191" customWidth="1"/>
    <col min="3083" max="3328" width="9.140625" style="191"/>
    <col min="3329" max="3329" width="8.42578125" style="191" customWidth="1"/>
    <col min="3330" max="3330" width="48.7109375" style="191" customWidth="1"/>
    <col min="3331" max="3331" width="6.7109375" style="191" customWidth="1"/>
    <col min="3332" max="3333" width="10.5703125" style="191" customWidth="1"/>
    <col min="3334" max="3334" width="14.85546875" style="191" bestFit="1" customWidth="1"/>
    <col min="3335" max="3337" width="9.140625" style="191"/>
    <col min="3338" max="3338" width="13.7109375" style="191" customWidth="1"/>
    <col min="3339" max="3584" width="9.140625" style="191"/>
    <col min="3585" max="3585" width="8.42578125" style="191" customWidth="1"/>
    <col min="3586" max="3586" width="48.7109375" style="191" customWidth="1"/>
    <col min="3587" max="3587" width="6.7109375" style="191" customWidth="1"/>
    <col min="3588" max="3589" width="10.5703125" style="191" customWidth="1"/>
    <col min="3590" max="3590" width="14.85546875" style="191" bestFit="1" customWidth="1"/>
    <col min="3591" max="3593" width="9.140625" style="191"/>
    <col min="3594" max="3594" width="13.7109375" style="191" customWidth="1"/>
    <col min="3595" max="3840" width="9.140625" style="191"/>
    <col min="3841" max="3841" width="8.42578125" style="191" customWidth="1"/>
    <col min="3842" max="3842" width="48.7109375" style="191" customWidth="1"/>
    <col min="3843" max="3843" width="6.7109375" style="191" customWidth="1"/>
    <col min="3844" max="3845" width="10.5703125" style="191" customWidth="1"/>
    <col min="3846" max="3846" width="14.85546875" style="191" bestFit="1" customWidth="1"/>
    <col min="3847" max="3849" width="9.140625" style="191"/>
    <col min="3850" max="3850" width="13.7109375" style="191" customWidth="1"/>
    <col min="3851" max="4096" width="9.140625" style="191"/>
    <col min="4097" max="4097" width="8.42578125" style="191" customWidth="1"/>
    <col min="4098" max="4098" width="48.7109375" style="191" customWidth="1"/>
    <col min="4099" max="4099" width="6.7109375" style="191" customWidth="1"/>
    <col min="4100" max="4101" width="10.5703125" style="191" customWidth="1"/>
    <col min="4102" max="4102" width="14.85546875" style="191" bestFit="1" customWidth="1"/>
    <col min="4103" max="4105" width="9.140625" style="191"/>
    <col min="4106" max="4106" width="13.7109375" style="191" customWidth="1"/>
    <col min="4107" max="4352" width="9.140625" style="191"/>
    <col min="4353" max="4353" width="8.42578125" style="191" customWidth="1"/>
    <col min="4354" max="4354" width="48.7109375" style="191" customWidth="1"/>
    <col min="4355" max="4355" width="6.7109375" style="191" customWidth="1"/>
    <col min="4356" max="4357" width="10.5703125" style="191" customWidth="1"/>
    <col min="4358" max="4358" width="14.85546875" style="191" bestFit="1" customWidth="1"/>
    <col min="4359" max="4361" width="9.140625" style="191"/>
    <col min="4362" max="4362" width="13.7109375" style="191" customWidth="1"/>
    <col min="4363" max="4608" width="9.140625" style="191"/>
    <col min="4609" max="4609" width="8.42578125" style="191" customWidth="1"/>
    <col min="4610" max="4610" width="48.7109375" style="191" customWidth="1"/>
    <col min="4611" max="4611" width="6.7109375" style="191" customWidth="1"/>
    <col min="4612" max="4613" width="10.5703125" style="191" customWidth="1"/>
    <col min="4614" max="4614" width="14.85546875" style="191" bestFit="1" customWidth="1"/>
    <col min="4615" max="4617" width="9.140625" style="191"/>
    <col min="4618" max="4618" width="13.7109375" style="191" customWidth="1"/>
    <col min="4619" max="4864" width="9.140625" style="191"/>
    <col min="4865" max="4865" width="8.42578125" style="191" customWidth="1"/>
    <col min="4866" max="4866" width="48.7109375" style="191" customWidth="1"/>
    <col min="4867" max="4867" width="6.7109375" style="191" customWidth="1"/>
    <col min="4868" max="4869" width="10.5703125" style="191" customWidth="1"/>
    <col min="4870" max="4870" width="14.85546875" style="191" bestFit="1" customWidth="1"/>
    <col min="4871" max="4873" width="9.140625" style="191"/>
    <col min="4874" max="4874" width="13.7109375" style="191" customWidth="1"/>
    <col min="4875" max="5120" width="9.140625" style="191"/>
    <col min="5121" max="5121" width="8.42578125" style="191" customWidth="1"/>
    <col min="5122" max="5122" width="48.7109375" style="191" customWidth="1"/>
    <col min="5123" max="5123" width="6.7109375" style="191" customWidth="1"/>
    <col min="5124" max="5125" width="10.5703125" style="191" customWidth="1"/>
    <col min="5126" max="5126" width="14.85546875" style="191" bestFit="1" customWidth="1"/>
    <col min="5127" max="5129" width="9.140625" style="191"/>
    <col min="5130" max="5130" width="13.7109375" style="191" customWidth="1"/>
    <col min="5131" max="5376" width="9.140625" style="191"/>
    <col min="5377" max="5377" width="8.42578125" style="191" customWidth="1"/>
    <col min="5378" max="5378" width="48.7109375" style="191" customWidth="1"/>
    <col min="5379" max="5379" width="6.7109375" style="191" customWidth="1"/>
    <col min="5380" max="5381" width="10.5703125" style="191" customWidth="1"/>
    <col min="5382" max="5382" width="14.85546875" style="191" bestFit="1" customWidth="1"/>
    <col min="5383" max="5385" width="9.140625" style="191"/>
    <col min="5386" max="5386" width="13.7109375" style="191" customWidth="1"/>
    <col min="5387" max="5632" width="9.140625" style="191"/>
    <col min="5633" max="5633" width="8.42578125" style="191" customWidth="1"/>
    <col min="5634" max="5634" width="48.7109375" style="191" customWidth="1"/>
    <col min="5635" max="5635" width="6.7109375" style="191" customWidth="1"/>
    <col min="5636" max="5637" width="10.5703125" style="191" customWidth="1"/>
    <col min="5638" max="5638" width="14.85546875" style="191" bestFit="1" customWidth="1"/>
    <col min="5639" max="5641" width="9.140625" style="191"/>
    <col min="5642" max="5642" width="13.7109375" style="191" customWidth="1"/>
    <col min="5643" max="5888" width="9.140625" style="191"/>
    <col min="5889" max="5889" width="8.42578125" style="191" customWidth="1"/>
    <col min="5890" max="5890" width="48.7109375" style="191" customWidth="1"/>
    <col min="5891" max="5891" width="6.7109375" style="191" customWidth="1"/>
    <col min="5892" max="5893" width="10.5703125" style="191" customWidth="1"/>
    <col min="5894" max="5894" width="14.85546875" style="191" bestFit="1" customWidth="1"/>
    <col min="5895" max="5897" width="9.140625" style="191"/>
    <col min="5898" max="5898" width="13.7109375" style="191" customWidth="1"/>
    <col min="5899" max="6144" width="9.140625" style="191"/>
    <col min="6145" max="6145" width="8.42578125" style="191" customWidth="1"/>
    <col min="6146" max="6146" width="48.7109375" style="191" customWidth="1"/>
    <col min="6147" max="6147" width="6.7109375" style="191" customWidth="1"/>
    <col min="6148" max="6149" width="10.5703125" style="191" customWidth="1"/>
    <col min="6150" max="6150" width="14.85546875" style="191" bestFit="1" customWidth="1"/>
    <col min="6151" max="6153" width="9.140625" style="191"/>
    <col min="6154" max="6154" width="13.7109375" style="191" customWidth="1"/>
    <col min="6155" max="6400" width="9.140625" style="191"/>
    <col min="6401" max="6401" width="8.42578125" style="191" customWidth="1"/>
    <col min="6402" max="6402" width="48.7109375" style="191" customWidth="1"/>
    <col min="6403" max="6403" width="6.7109375" style="191" customWidth="1"/>
    <col min="6404" max="6405" width="10.5703125" style="191" customWidth="1"/>
    <col min="6406" max="6406" width="14.85546875" style="191" bestFit="1" customWidth="1"/>
    <col min="6407" max="6409" width="9.140625" style="191"/>
    <col min="6410" max="6410" width="13.7109375" style="191" customWidth="1"/>
    <col min="6411" max="6656" width="9.140625" style="191"/>
    <col min="6657" max="6657" width="8.42578125" style="191" customWidth="1"/>
    <col min="6658" max="6658" width="48.7109375" style="191" customWidth="1"/>
    <col min="6659" max="6659" width="6.7109375" style="191" customWidth="1"/>
    <col min="6660" max="6661" width="10.5703125" style="191" customWidth="1"/>
    <col min="6662" max="6662" width="14.85546875" style="191" bestFit="1" customWidth="1"/>
    <col min="6663" max="6665" width="9.140625" style="191"/>
    <col min="6666" max="6666" width="13.7109375" style="191" customWidth="1"/>
    <col min="6667" max="6912" width="9.140625" style="191"/>
    <col min="6913" max="6913" width="8.42578125" style="191" customWidth="1"/>
    <col min="6914" max="6914" width="48.7109375" style="191" customWidth="1"/>
    <col min="6915" max="6915" width="6.7109375" style="191" customWidth="1"/>
    <col min="6916" max="6917" width="10.5703125" style="191" customWidth="1"/>
    <col min="6918" max="6918" width="14.85546875" style="191" bestFit="1" customWidth="1"/>
    <col min="6919" max="6921" width="9.140625" style="191"/>
    <col min="6922" max="6922" width="13.7109375" style="191" customWidth="1"/>
    <col min="6923" max="7168" width="9.140625" style="191"/>
    <col min="7169" max="7169" width="8.42578125" style="191" customWidth="1"/>
    <col min="7170" max="7170" width="48.7109375" style="191" customWidth="1"/>
    <col min="7171" max="7171" width="6.7109375" style="191" customWidth="1"/>
    <col min="7172" max="7173" width="10.5703125" style="191" customWidth="1"/>
    <col min="7174" max="7174" width="14.85546875" style="191" bestFit="1" customWidth="1"/>
    <col min="7175" max="7177" width="9.140625" style="191"/>
    <col min="7178" max="7178" width="13.7109375" style="191" customWidth="1"/>
    <col min="7179" max="7424" width="9.140625" style="191"/>
    <col min="7425" max="7425" width="8.42578125" style="191" customWidth="1"/>
    <col min="7426" max="7426" width="48.7109375" style="191" customWidth="1"/>
    <col min="7427" max="7427" width="6.7109375" style="191" customWidth="1"/>
    <col min="7428" max="7429" width="10.5703125" style="191" customWidth="1"/>
    <col min="7430" max="7430" width="14.85546875" style="191" bestFit="1" customWidth="1"/>
    <col min="7431" max="7433" width="9.140625" style="191"/>
    <col min="7434" max="7434" width="13.7109375" style="191" customWidth="1"/>
    <col min="7435" max="7680" width="9.140625" style="191"/>
    <col min="7681" max="7681" width="8.42578125" style="191" customWidth="1"/>
    <col min="7682" max="7682" width="48.7109375" style="191" customWidth="1"/>
    <col min="7683" max="7683" width="6.7109375" style="191" customWidth="1"/>
    <col min="7684" max="7685" width="10.5703125" style="191" customWidth="1"/>
    <col min="7686" max="7686" width="14.85546875" style="191" bestFit="1" customWidth="1"/>
    <col min="7687" max="7689" width="9.140625" style="191"/>
    <col min="7690" max="7690" width="13.7109375" style="191" customWidth="1"/>
    <col min="7691" max="7936" width="9.140625" style="191"/>
    <col min="7937" max="7937" width="8.42578125" style="191" customWidth="1"/>
    <col min="7938" max="7938" width="48.7109375" style="191" customWidth="1"/>
    <col min="7939" max="7939" width="6.7109375" style="191" customWidth="1"/>
    <col min="7940" max="7941" width="10.5703125" style="191" customWidth="1"/>
    <col min="7942" max="7942" width="14.85546875" style="191" bestFit="1" customWidth="1"/>
    <col min="7943" max="7945" width="9.140625" style="191"/>
    <col min="7946" max="7946" width="13.7109375" style="191" customWidth="1"/>
    <col min="7947" max="8192" width="9.140625" style="191"/>
    <col min="8193" max="8193" width="8.42578125" style="191" customWidth="1"/>
    <col min="8194" max="8194" width="48.7109375" style="191" customWidth="1"/>
    <col min="8195" max="8195" width="6.7109375" style="191" customWidth="1"/>
    <col min="8196" max="8197" width="10.5703125" style="191" customWidth="1"/>
    <col min="8198" max="8198" width="14.85546875" style="191" bestFit="1" customWidth="1"/>
    <col min="8199" max="8201" width="9.140625" style="191"/>
    <col min="8202" max="8202" width="13.7109375" style="191" customWidth="1"/>
    <col min="8203" max="8448" width="9.140625" style="191"/>
    <col min="8449" max="8449" width="8.42578125" style="191" customWidth="1"/>
    <col min="8450" max="8450" width="48.7109375" style="191" customWidth="1"/>
    <col min="8451" max="8451" width="6.7109375" style="191" customWidth="1"/>
    <col min="8452" max="8453" width="10.5703125" style="191" customWidth="1"/>
    <col min="8454" max="8454" width="14.85546875" style="191" bestFit="1" customWidth="1"/>
    <col min="8455" max="8457" width="9.140625" style="191"/>
    <col min="8458" max="8458" width="13.7109375" style="191" customWidth="1"/>
    <col min="8459" max="8704" width="9.140625" style="191"/>
    <col min="8705" max="8705" width="8.42578125" style="191" customWidth="1"/>
    <col min="8706" max="8706" width="48.7109375" style="191" customWidth="1"/>
    <col min="8707" max="8707" width="6.7109375" style="191" customWidth="1"/>
    <col min="8708" max="8709" width="10.5703125" style="191" customWidth="1"/>
    <col min="8710" max="8710" width="14.85546875" style="191" bestFit="1" customWidth="1"/>
    <col min="8711" max="8713" width="9.140625" style="191"/>
    <col min="8714" max="8714" width="13.7109375" style="191" customWidth="1"/>
    <col min="8715" max="8960" width="9.140625" style="191"/>
    <col min="8961" max="8961" width="8.42578125" style="191" customWidth="1"/>
    <col min="8962" max="8962" width="48.7109375" style="191" customWidth="1"/>
    <col min="8963" max="8963" width="6.7109375" style="191" customWidth="1"/>
    <col min="8964" max="8965" width="10.5703125" style="191" customWidth="1"/>
    <col min="8966" max="8966" width="14.85546875" style="191" bestFit="1" customWidth="1"/>
    <col min="8967" max="8969" width="9.140625" style="191"/>
    <col min="8970" max="8970" width="13.7109375" style="191" customWidth="1"/>
    <col min="8971" max="9216" width="9.140625" style="191"/>
    <col min="9217" max="9217" width="8.42578125" style="191" customWidth="1"/>
    <col min="9218" max="9218" width="48.7109375" style="191" customWidth="1"/>
    <col min="9219" max="9219" width="6.7109375" style="191" customWidth="1"/>
    <col min="9220" max="9221" width="10.5703125" style="191" customWidth="1"/>
    <col min="9222" max="9222" width="14.85546875" style="191" bestFit="1" customWidth="1"/>
    <col min="9223" max="9225" width="9.140625" style="191"/>
    <col min="9226" max="9226" width="13.7109375" style="191" customWidth="1"/>
    <col min="9227" max="9472" width="9.140625" style="191"/>
    <col min="9473" max="9473" width="8.42578125" style="191" customWidth="1"/>
    <col min="9474" max="9474" width="48.7109375" style="191" customWidth="1"/>
    <col min="9475" max="9475" width="6.7109375" style="191" customWidth="1"/>
    <col min="9476" max="9477" width="10.5703125" style="191" customWidth="1"/>
    <col min="9478" max="9478" width="14.85546875" style="191" bestFit="1" customWidth="1"/>
    <col min="9479" max="9481" width="9.140625" style="191"/>
    <col min="9482" max="9482" width="13.7109375" style="191" customWidth="1"/>
    <col min="9483" max="9728" width="9.140625" style="191"/>
    <col min="9729" max="9729" width="8.42578125" style="191" customWidth="1"/>
    <col min="9730" max="9730" width="48.7109375" style="191" customWidth="1"/>
    <col min="9731" max="9731" width="6.7109375" style="191" customWidth="1"/>
    <col min="9732" max="9733" width="10.5703125" style="191" customWidth="1"/>
    <col min="9734" max="9734" width="14.85546875" style="191" bestFit="1" customWidth="1"/>
    <col min="9735" max="9737" width="9.140625" style="191"/>
    <col min="9738" max="9738" width="13.7109375" style="191" customWidth="1"/>
    <col min="9739" max="9984" width="9.140625" style="191"/>
    <col min="9985" max="9985" width="8.42578125" style="191" customWidth="1"/>
    <col min="9986" max="9986" width="48.7109375" style="191" customWidth="1"/>
    <col min="9987" max="9987" width="6.7109375" style="191" customWidth="1"/>
    <col min="9988" max="9989" width="10.5703125" style="191" customWidth="1"/>
    <col min="9990" max="9990" width="14.85546875" style="191" bestFit="1" customWidth="1"/>
    <col min="9991" max="9993" width="9.140625" style="191"/>
    <col min="9994" max="9994" width="13.7109375" style="191" customWidth="1"/>
    <col min="9995" max="10240" width="9.140625" style="191"/>
    <col min="10241" max="10241" width="8.42578125" style="191" customWidth="1"/>
    <col min="10242" max="10242" width="48.7109375" style="191" customWidth="1"/>
    <col min="10243" max="10243" width="6.7109375" style="191" customWidth="1"/>
    <col min="10244" max="10245" width="10.5703125" style="191" customWidth="1"/>
    <col min="10246" max="10246" width="14.85546875" style="191" bestFit="1" customWidth="1"/>
    <col min="10247" max="10249" width="9.140625" style="191"/>
    <col min="10250" max="10250" width="13.7109375" style="191" customWidth="1"/>
    <col min="10251" max="10496" width="9.140625" style="191"/>
    <col min="10497" max="10497" width="8.42578125" style="191" customWidth="1"/>
    <col min="10498" max="10498" width="48.7109375" style="191" customWidth="1"/>
    <col min="10499" max="10499" width="6.7109375" style="191" customWidth="1"/>
    <col min="10500" max="10501" width="10.5703125" style="191" customWidth="1"/>
    <col min="10502" max="10502" width="14.85546875" style="191" bestFit="1" customWidth="1"/>
    <col min="10503" max="10505" width="9.140625" style="191"/>
    <col min="10506" max="10506" width="13.7109375" style="191" customWidth="1"/>
    <col min="10507" max="10752" width="9.140625" style="191"/>
    <col min="10753" max="10753" width="8.42578125" style="191" customWidth="1"/>
    <col min="10754" max="10754" width="48.7109375" style="191" customWidth="1"/>
    <col min="10755" max="10755" width="6.7109375" style="191" customWidth="1"/>
    <col min="10756" max="10757" width="10.5703125" style="191" customWidth="1"/>
    <col min="10758" max="10758" width="14.85546875" style="191" bestFit="1" customWidth="1"/>
    <col min="10759" max="10761" width="9.140625" style="191"/>
    <col min="10762" max="10762" width="13.7109375" style="191" customWidth="1"/>
    <col min="10763" max="11008" width="9.140625" style="191"/>
    <col min="11009" max="11009" width="8.42578125" style="191" customWidth="1"/>
    <col min="11010" max="11010" width="48.7109375" style="191" customWidth="1"/>
    <col min="11011" max="11011" width="6.7109375" style="191" customWidth="1"/>
    <col min="11012" max="11013" width="10.5703125" style="191" customWidth="1"/>
    <col min="11014" max="11014" width="14.85546875" style="191" bestFit="1" customWidth="1"/>
    <col min="11015" max="11017" width="9.140625" style="191"/>
    <col min="11018" max="11018" width="13.7109375" style="191" customWidth="1"/>
    <col min="11019" max="11264" width="9.140625" style="191"/>
    <col min="11265" max="11265" width="8.42578125" style="191" customWidth="1"/>
    <col min="11266" max="11266" width="48.7109375" style="191" customWidth="1"/>
    <col min="11267" max="11267" width="6.7109375" style="191" customWidth="1"/>
    <col min="11268" max="11269" width="10.5703125" style="191" customWidth="1"/>
    <col min="11270" max="11270" width="14.85546875" style="191" bestFit="1" customWidth="1"/>
    <col min="11271" max="11273" width="9.140625" style="191"/>
    <col min="11274" max="11274" width="13.7109375" style="191" customWidth="1"/>
    <col min="11275" max="11520" width="9.140625" style="191"/>
    <col min="11521" max="11521" width="8.42578125" style="191" customWidth="1"/>
    <col min="11522" max="11522" width="48.7109375" style="191" customWidth="1"/>
    <col min="11523" max="11523" width="6.7109375" style="191" customWidth="1"/>
    <col min="11524" max="11525" width="10.5703125" style="191" customWidth="1"/>
    <col min="11526" max="11526" width="14.85546875" style="191" bestFit="1" customWidth="1"/>
    <col min="11527" max="11529" width="9.140625" style="191"/>
    <col min="11530" max="11530" width="13.7109375" style="191" customWidth="1"/>
    <col min="11531" max="11776" width="9.140625" style="191"/>
    <col min="11777" max="11777" width="8.42578125" style="191" customWidth="1"/>
    <col min="11778" max="11778" width="48.7109375" style="191" customWidth="1"/>
    <col min="11779" max="11779" width="6.7109375" style="191" customWidth="1"/>
    <col min="11780" max="11781" width="10.5703125" style="191" customWidth="1"/>
    <col min="11782" max="11782" width="14.85546875" style="191" bestFit="1" customWidth="1"/>
    <col min="11783" max="11785" width="9.140625" style="191"/>
    <col min="11786" max="11786" width="13.7109375" style="191" customWidth="1"/>
    <col min="11787" max="12032" width="9.140625" style="191"/>
    <col min="12033" max="12033" width="8.42578125" style="191" customWidth="1"/>
    <col min="12034" max="12034" width="48.7109375" style="191" customWidth="1"/>
    <col min="12035" max="12035" width="6.7109375" style="191" customWidth="1"/>
    <col min="12036" max="12037" width="10.5703125" style="191" customWidth="1"/>
    <col min="12038" max="12038" width="14.85546875" style="191" bestFit="1" customWidth="1"/>
    <col min="12039" max="12041" width="9.140625" style="191"/>
    <col min="12042" max="12042" width="13.7109375" style="191" customWidth="1"/>
    <col min="12043" max="12288" width="9.140625" style="191"/>
    <col min="12289" max="12289" width="8.42578125" style="191" customWidth="1"/>
    <col min="12290" max="12290" width="48.7109375" style="191" customWidth="1"/>
    <col min="12291" max="12291" width="6.7109375" style="191" customWidth="1"/>
    <col min="12292" max="12293" width="10.5703125" style="191" customWidth="1"/>
    <col min="12294" max="12294" width="14.85546875" style="191" bestFit="1" customWidth="1"/>
    <col min="12295" max="12297" width="9.140625" style="191"/>
    <col min="12298" max="12298" width="13.7109375" style="191" customWidth="1"/>
    <col min="12299" max="12544" width="9.140625" style="191"/>
    <col min="12545" max="12545" width="8.42578125" style="191" customWidth="1"/>
    <col min="12546" max="12546" width="48.7109375" style="191" customWidth="1"/>
    <col min="12547" max="12547" width="6.7109375" style="191" customWidth="1"/>
    <col min="12548" max="12549" width="10.5703125" style="191" customWidth="1"/>
    <col min="12550" max="12550" width="14.85546875" style="191" bestFit="1" customWidth="1"/>
    <col min="12551" max="12553" width="9.140625" style="191"/>
    <col min="12554" max="12554" width="13.7109375" style="191" customWidth="1"/>
    <col min="12555" max="12800" width="9.140625" style="191"/>
    <col min="12801" max="12801" width="8.42578125" style="191" customWidth="1"/>
    <col min="12802" max="12802" width="48.7109375" style="191" customWidth="1"/>
    <col min="12803" max="12803" width="6.7109375" style="191" customWidth="1"/>
    <col min="12804" max="12805" width="10.5703125" style="191" customWidth="1"/>
    <col min="12806" max="12806" width="14.85546875" style="191" bestFit="1" customWidth="1"/>
    <col min="12807" max="12809" width="9.140625" style="191"/>
    <col min="12810" max="12810" width="13.7109375" style="191" customWidth="1"/>
    <col min="12811" max="13056" width="9.140625" style="191"/>
    <col min="13057" max="13057" width="8.42578125" style="191" customWidth="1"/>
    <col min="13058" max="13058" width="48.7109375" style="191" customWidth="1"/>
    <col min="13059" max="13059" width="6.7109375" style="191" customWidth="1"/>
    <col min="13060" max="13061" width="10.5703125" style="191" customWidth="1"/>
    <col min="13062" max="13062" width="14.85546875" style="191" bestFit="1" customWidth="1"/>
    <col min="13063" max="13065" width="9.140625" style="191"/>
    <col min="13066" max="13066" width="13.7109375" style="191" customWidth="1"/>
    <col min="13067" max="13312" width="9.140625" style="191"/>
    <col min="13313" max="13313" width="8.42578125" style="191" customWidth="1"/>
    <col min="13314" max="13314" width="48.7109375" style="191" customWidth="1"/>
    <col min="13315" max="13315" width="6.7109375" style="191" customWidth="1"/>
    <col min="13316" max="13317" width="10.5703125" style="191" customWidth="1"/>
    <col min="13318" max="13318" width="14.85546875" style="191" bestFit="1" customWidth="1"/>
    <col min="13319" max="13321" width="9.140625" style="191"/>
    <col min="13322" max="13322" width="13.7109375" style="191" customWidth="1"/>
    <col min="13323" max="13568" width="9.140625" style="191"/>
    <col min="13569" max="13569" width="8.42578125" style="191" customWidth="1"/>
    <col min="13570" max="13570" width="48.7109375" style="191" customWidth="1"/>
    <col min="13571" max="13571" width="6.7109375" style="191" customWidth="1"/>
    <col min="13572" max="13573" width="10.5703125" style="191" customWidth="1"/>
    <col min="13574" max="13574" width="14.85546875" style="191" bestFit="1" customWidth="1"/>
    <col min="13575" max="13577" width="9.140625" style="191"/>
    <col min="13578" max="13578" width="13.7109375" style="191" customWidth="1"/>
    <col min="13579" max="13824" width="9.140625" style="191"/>
    <col min="13825" max="13825" width="8.42578125" style="191" customWidth="1"/>
    <col min="13826" max="13826" width="48.7109375" style="191" customWidth="1"/>
    <col min="13827" max="13827" width="6.7109375" style="191" customWidth="1"/>
    <col min="13828" max="13829" width="10.5703125" style="191" customWidth="1"/>
    <col min="13830" max="13830" width="14.85546875" style="191" bestFit="1" customWidth="1"/>
    <col min="13831" max="13833" width="9.140625" style="191"/>
    <col min="13834" max="13834" width="13.7109375" style="191" customWidth="1"/>
    <col min="13835" max="14080" width="9.140625" style="191"/>
    <col min="14081" max="14081" width="8.42578125" style="191" customWidth="1"/>
    <col min="14082" max="14082" width="48.7109375" style="191" customWidth="1"/>
    <col min="14083" max="14083" width="6.7109375" style="191" customWidth="1"/>
    <col min="14084" max="14085" width="10.5703125" style="191" customWidth="1"/>
    <col min="14086" max="14086" width="14.85546875" style="191" bestFit="1" customWidth="1"/>
    <col min="14087" max="14089" width="9.140625" style="191"/>
    <col min="14090" max="14090" width="13.7109375" style="191" customWidth="1"/>
    <col min="14091" max="14336" width="9.140625" style="191"/>
    <col min="14337" max="14337" width="8.42578125" style="191" customWidth="1"/>
    <col min="14338" max="14338" width="48.7109375" style="191" customWidth="1"/>
    <col min="14339" max="14339" width="6.7109375" style="191" customWidth="1"/>
    <col min="14340" max="14341" width="10.5703125" style="191" customWidth="1"/>
    <col min="14342" max="14342" width="14.85546875" style="191" bestFit="1" customWidth="1"/>
    <col min="14343" max="14345" width="9.140625" style="191"/>
    <col min="14346" max="14346" width="13.7109375" style="191" customWidth="1"/>
    <col min="14347" max="14592" width="9.140625" style="191"/>
    <col min="14593" max="14593" width="8.42578125" style="191" customWidth="1"/>
    <col min="14594" max="14594" width="48.7109375" style="191" customWidth="1"/>
    <col min="14595" max="14595" width="6.7109375" style="191" customWidth="1"/>
    <col min="14596" max="14597" width="10.5703125" style="191" customWidth="1"/>
    <col min="14598" max="14598" width="14.85546875" style="191" bestFit="1" customWidth="1"/>
    <col min="14599" max="14601" width="9.140625" style="191"/>
    <col min="14602" max="14602" width="13.7109375" style="191" customWidth="1"/>
    <col min="14603" max="14848" width="9.140625" style="191"/>
    <col min="14849" max="14849" width="8.42578125" style="191" customWidth="1"/>
    <col min="14850" max="14850" width="48.7109375" style="191" customWidth="1"/>
    <col min="14851" max="14851" width="6.7109375" style="191" customWidth="1"/>
    <col min="14852" max="14853" width="10.5703125" style="191" customWidth="1"/>
    <col min="14854" max="14854" width="14.85546875" style="191" bestFit="1" customWidth="1"/>
    <col min="14855" max="14857" width="9.140625" style="191"/>
    <col min="14858" max="14858" width="13.7109375" style="191" customWidth="1"/>
    <col min="14859" max="15104" width="9.140625" style="191"/>
    <col min="15105" max="15105" width="8.42578125" style="191" customWidth="1"/>
    <col min="15106" max="15106" width="48.7109375" style="191" customWidth="1"/>
    <col min="15107" max="15107" width="6.7109375" style="191" customWidth="1"/>
    <col min="15108" max="15109" width="10.5703125" style="191" customWidth="1"/>
    <col min="15110" max="15110" width="14.85546875" style="191" bestFit="1" customWidth="1"/>
    <col min="15111" max="15113" width="9.140625" style="191"/>
    <col min="15114" max="15114" width="13.7109375" style="191" customWidth="1"/>
    <col min="15115" max="15360" width="9.140625" style="191"/>
    <col min="15361" max="15361" width="8.42578125" style="191" customWidth="1"/>
    <col min="15362" max="15362" width="48.7109375" style="191" customWidth="1"/>
    <col min="15363" max="15363" width="6.7109375" style="191" customWidth="1"/>
    <col min="15364" max="15365" width="10.5703125" style="191" customWidth="1"/>
    <col min="15366" max="15366" width="14.85546875" style="191" bestFit="1" customWidth="1"/>
    <col min="15367" max="15369" width="9.140625" style="191"/>
    <col min="15370" max="15370" width="13.7109375" style="191" customWidth="1"/>
    <col min="15371" max="15616" width="9.140625" style="191"/>
    <col min="15617" max="15617" width="8.42578125" style="191" customWidth="1"/>
    <col min="15618" max="15618" width="48.7109375" style="191" customWidth="1"/>
    <col min="15619" max="15619" width="6.7109375" style="191" customWidth="1"/>
    <col min="15620" max="15621" width="10.5703125" style="191" customWidth="1"/>
    <col min="15622" max="15622" width="14.85546875" style="191" bestFit="1" customWidth="1"/>
    <col min="15623" max="15625" width="9.140625" style="191"/>
    <col min="15626" max="15626" width="13.7109375" style="191" customWidth="1"/>
    <col min="15627" max="15872" width="9.140625" style="191"/>
    <col min="15873" max="15873" width="8.42578125" style="191" customWidth="1"/>
    <col min="15874" max="15874" width="48.7109375" style="191" customWidth="1"/>
    <col min="15875" max="15875" width="6.7109375" style="191" customWidth="1"/>
    <col min="15876" max="15877" width="10.5703125" style="191" customWidth="1"/>
    <col min="15878" max="15878" width="14.85546875" style="191" bestFit="1" customWidth="1"/>
    <col min="15879" max="15881" width="9.140625" style="191"/>
    <col min="15882" max="15882" width="13.7109375" style="191" customWidth="1"/>
    <col min="15883" max="16128" width="9.140625" style="191"/>
    <col min="16129" max="16129" width="8.42578125" style="191" customWidth="1"/>
    <col min="16130" max="16130" width="48.7109375" style="191" customWidth="1"/>
    <col min="16131" max="16131" width="6.7109375" style="191" customWidth="1"/>
    <col min="16132" max="16133" width="10.5703125" style="191" customWidth="1"/>
    <col min="16134" max="16134" width="14.85546875" style="191" bestFit="1" customWidth="1"/>
    <col min="16135" max="16137" width="9.140625" style="191"/>
    <col min="16138" max="16138" width="13.7109375" style="191" customWidth="1"/>
    <col min="16139" max="16384" width="9.140625" style="191"/>
  </cols>
  <sheetData>
    <row r="1" spans="1:150" s="151" customFormat="1" ht="3.6" customHeight="1">
      <c r="A1" s="149"/>
      <c r="B1" s="150"/>
      <c r="D1" s="152"/>
      <c r="E1" s="153"/>
      <c r="F1" s="154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155"/>
      <c r="EE1" s="155"/>
      <c r="EF1" s="155"/>
      <c r="EG1" s="155"/>
      <c r="EH1" s="155"/>
      <c r="EI1" s="155"/>
      <c r="EJ1" s="155"/>
      <c r="EK1" s="155"/>
      <c r="EL1" s="155"/>
      <c r="EM1" s="155"/>
      <c r="EN1" s="155"/>
      <c r="EO1" s="155"/>
      <c r="EP1" s="155"/>
      <c r="EQ1" s="155"/>
      <c r="ER1" s="155"/>
      <c r="ES1" s="155"/>
      <c r="ET1" s="155"/>
    </row>
    <row r="2" spans="1:150" s="151" customFormat="1" ht="14.25" hidden="1" customHeight="1">
      <c r="A2" s="149"/>
      <c r="B2" s="150"/>
      <c r="D2" s="152"/>
      <c r="E2" s="153"/>
      <c r="F2" s="154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155"/>
      <c r="CQ2" s="155"/>
      <c r="CR2" s="155"/>
      <c r="CS2" s="155"/>
      <c r="CT2" s="155"/>
      <c r="CU2" s="155"/>
      <c r="CV2" s="155"/>
      <c r="CW2" s="155"/>
      <c r="CX2" s="155"/>
      <c r="CY2" s="155"/>
      <c r="CZ2" s="155"/>
      <c r="DA2" s="155"/>
      <c r="DB2" s="155"/>
      <c r="DC2" s="155"/>
      <c r="DD2" s="155"/>
      <c r="DE2" s="155"/>
      <c r="DF2" s="155"/>
      <c r="DG2" s="155"/>
      <c r="DH2" s="155"/>
      <c r="DI2" s="155"/>
      <c r="DJ2" s="155"/>
      <c r="DK2" s="155"/>
      <c r="DL2" s="155"/>
      <c r="DM2" s="155"/>
      <c r="DN2" s="155"/>
      <c r="DO2" s="155"/>
      <c r="DP2" s="155"/>
      <c r="DQ2" s="155"/>
      <c r="DR2" s="155"/>
      <c r="DS2" s="155"/>
      <c r="DT2" s="155"/>
      <c r="DU2" s="155"/>
      <c r="DV2" s="155"/>
      <c r="DW2" s="155"/>
      <c r="DX2" s="155"/>
      <c r="DY2" s="155"/>
      <c r="DZ2" s="155"/>
      <c r="EA2" s="155"/>
      <c r="EB2" s="155"/>
      <c r="EC2" s="155"/>
      <c r="ED2" s="155"/>
      <c r="EE2" s="155"/>
      <c r="EF2" s="155"/>
      <c r="EG2" s="155"/>
      <c r="EH2" s="155"/>
      <c r="EI2" s="155"/>
      <c r="EJ2" s="155"/>
      <c r="EK2" s="155"/>
      <c r="EL2" s="155"/>
      <c r="EM2" s="155"/>
      <c r="EN2" s="155"/>
      <c r="EO2" s="155"/>
      <c r="EP2" s="155"/>
      <c r="EQ2" s="155"/>
      <c r="ER2" s="155"/>
      <c r="ES2" s="155"/>
      <c r="ET2" s="155"/>
    </row>
    <row r="3" spans="1:150" s="151" customFormat="1" ht="15.95" customHeight="1">
      <c r="A3" s="156"/>
      <c r="B3" s="157"/>
      <c r="C3" s="158"/>
      <c r="D3" s="159"/>
      <c r="E3" s="160"/>
      <c r="F3" s="161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  <c r="CZ3" s="155"/>
      <c r="DA3" s="155"/>
      <c r="DB3" s="155"/>
      <c r="DC3" s="155"/>
      <c r="DD3" s="155"/>
      <c r="DE3" s="155"/>
      <c r="DF3" s="155"/>
      <c r="DG3" s="155"/>
      <c r="DH3" s="155"/>
      <c r="DI3" s="155"/>
      <c r="DJ3" s="155"/>
      <c r="DK3" s="155"/>
      <c r="DL3" s="155"/>
      <c r="DM3" s="155"/>
      <c r="DN3" s="155"/>
      <c r="DO3" s="155"/>
      <c r="DP3" s="155"/>
      <c r="DQ3" s="155"/>
      <c r="DR3" s="155"/>
      <c r="DS3" s="155"/>
      <c r="DT3" s="155"/>
      <c r="DU3" s="155"/>
      <c r="DV3" s="155"/>
      <c r="DW3" s="155"/>
      <c r="DX3" s="155"/>
      <c r="DY3" s="155"/>
      <c r="DZ3" s="155"/>
      <c r="EA3" s="155"/>
      <c r="EB3" s="155"/>
      <c r="EC3" s="155"/>
      <c r="ED3" s="155"/>
      <c r="EE3" s="155"/>
      <c r="EF3" s="155"/>
      <c r="EG3" s="155"/>
      <c r="EH3" s="155"/>
      <c r="EI3" s="155"/>
      <c r="EJ3" s="155"/>
      <c r="EK3" s="155"/>
      <c r="EL3" s="155"/>
      <c r="EM3" s="155"/>
      <c r="EN3" s="155"/>
      <c r="EO3" s="155"/>
      <c r="EP3" s="155"/>
      <c r="EQ3" s="155"/>
      <c r="ER3" s="155"/>
      <c r="ES3" s="155"/>
      <c r="ET3" s="155"/>
    </row>
    <row r="4" spans="1:150" s="152" customFormat="1">
      <c r="A4" s="162" t="s">
        <v>121</v>
      </c>
      <c r="B4" s="163" t="s">
        <v>122</v>
      </c>
      <c r="C4" s="162" t="s">
        <v>123</v>
      </c>
      <c r="D4" s="164"/>
      <c r="E4" s="165" t="s">
        <v>123</v>
      </c>
      <c r="F4" s="165" t="s">
        <v>124</v>
      </c>
      <c r="G4" s="166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5"/>
      <c r="DY4" s="155"/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</row>
    <row r="5" spans="1:150" s="152" customFormat="1">
      <c r="A5" s="167" t="s">
        <v>125</v>
      </c>
      <c r="B5" s="168" t="s">
        <v>126</v>
      </c>
      <c r="C5" s="167" t="s">
        <v>127</v>
      </c>
      <c r="D5" s="167" t="s">
        <v>128</v>
      </c>
      <c r="E5" s="169" t="s">
        <v>129</v>
      </c>
      <c r="F5" s="169" t="s">
        <v>129</v>
      </c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</row>
    <row r="6" spans="1:150" s="152" customFormat="1">
      <c r="A6" s="170"/>
      <c r="B6" s="171"/>
      <c r="C6" s="170"/>
      <c r="D6" s="170"/>
      <c r="E6" s="172"/>
      <c r="F6" s="172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5"/>
      <c r="CY6" s="155"/>
      <c r="CZ6" s="155"/>
      <c r="DA6" s="155"/>
      <c r="DB6" s="155"/>
      <c r="DC6" s="155"/>
      <c r="DD6" s="155"/>
      <c r="DE6" s="155"/>
      <c r="DF6" s="155"/>
      <c r="DG6" s="155"/>
      <c r="DH6" s="155"/>
      <c r="DI6" s="155"/>
      <c r="DJ6" s="155"/>
      <c r="DK6" s="155"/>
      <c r="DL6" s="155"/>
      <c r="DM6" s="155"/>
      <c r="DN6" s="155"/>
      <c r="DO6" s="155"/>
      <c r="DP6" s="155"/>
      <c r="DQ6" s="155"/>
      <c r="DR6" s="155"/>
      <c r="DS6" s="155"/>
      <c r="DT6" s="155"/>
      <c r="DU6" s="155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</row>
    <row r="7" spans="1:150" s="152" customFormat="1">
      <c r="A7" s="170"/>
      <c r="B7" s="173" t="s">
        <v>264</v>
      </c>
      <c r="C7" s="174"/>
      <c r="D7" s="174"/>
      <c r="E7" s="175"/>
      <c r="F7" s="17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  <c r="V7" s="155"/>
      <c r="W7" s="155"/>
      <c r="X7" s="155"/>
      <c r="Y7" s="155"/>
      <c r="Z7" s="155"/>
      <c r="AA7" s="155"/>
      <c r="AB7" s="155"/>
      <c r="AC7" s="155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5"/>
      <c r="AV7" s="155"/>
      <c r="AW7" s="155"/>
      <c r="AX7" s="155"/>
      <c r="AY7" s="155"/>
      <c r="AZ7" s="155"/>
      <c r="BA7" s="155"/>
      <c r="BB7" s="155"/>
      <c r="BC7" s="155"/>
      <c r="BD7" s="155"/>
      <c r="BE7" s="155"/>
      <c r="BF7" s="155"/>
      <c r="BG7" s="155"/>
      <c r="BH7" s="155"/>
      <c r="BI7" s="155"/>
      <c r="BJ7" s="155"/>
      <c r="BK7" s="155"/>
      <c r="BL7" s="155"/>
      <c r="BM7" s="155"/>
      <c r="BN7" s="155"/>
      <c r="BO7" s="155"/>
      <c r="BP7" s="155"/>
      <c r="BQ7" s="155"/>
      <c r="BR7" s="155"/>
      <c r="BS7" s="155"/>
      <c r="BT7" s="155"/>
      <c r="BU7" s="155"/>
      <c r="BV7" s="155"/>
      <c r="BW7" s="155"/>
      <c r="BX7" s="155"/>
      <c r="BY7" s="155"/>
      <c r="BZ7" s="155"/>
      <c r="CA7" s="155"/>
      <c r="CB7" s="155"/>
      <c r="CC7" s="155"/>
      <c r="CD7" s="155"/>
      <c r="CE7" s="155"/>
      <c r="CF7" s="155"/>
      <c r="CG7" s="155"/>
      <c r="CH7" s="155"/>
      <c r="CI7" s="155"/>
      <c r="CJ7" s="155"/>
      <c r="CK7" s="155"/>
      <c r="CL7" s="155"/>
      <c r="CM7" s="155"/>
      <c r="CN7" s="155"/>
      <c r="CO7" s="155"/>
      <c r="CP7" s="155"/>
      <c r="CQ7" s="155"/>
      <c r="CR7" s="155"/>
      <c r="CS7" s="155"/>
      <c r="CT7" s="155"/>
      <c r="CU7" s="155"/>
      <c r="CV7" s="155"/>
      <c r="CW7" s="155"/>
      <c r="CX7" s="155"/>
      <c r="CY7" s="155"/>
      <c r="CZ7" s="155"/>
      <c r="DA7" s="155"/>
      <c r="DB7" s="155"/>
      <c r="DC7" s="155"/>
      <c r="DD7" s="155"/>
      <c r="DE7" s="155"/>
      <c r="DF7" s="155"/>
      <c r="DG7" s="155"/>
      <c r="DH7" s="155"/>
      <c r="DI7" s="155"/>
      <c r="DJ7" s="155"/>
      <c r="DK7" s="155"/>
      <c r="DL7" s="155"/>
      <c r="DM7" s="155"/>
      <c r="DN7" s="155"/>
      <c r="DO7" s="155"/>
      <c r="DP7" s="155"/>
      <c r="DQ7" s="155"/>
      <c r="DR7" s="155"/>
      <c r="DS7" s="155"/>
      <c r="DT7" s="155"/>
      <c r="DU7" s="155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</row>
    <row r="8" spans="1:150" s="152" customFormat="1" ht="12.6" customHeight="1">
      <c r="A8" s="170"/>
      <c r="B8" s="176" t="s">
        <v>265</v>
      </c>
      <c r="C8" s="173"/>
      <c r="D8" s="173"/>
      <c r="E8" s="177"/>
      <c r="F8" s="177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155"/>
      <c r="BK8" s="155"/>
      <c r="BL8" s="155"/>
      <c r="BM8" s="155"/>
      <c r="BN8" s="155"/>
      <c r="BO8" s="155"/>
      <c r="BP8" s="155"/>
      <c r="BQ8" s="155"/>
      <c r="BR8" s="155"/>
      <c r="BS8" s="155"/>
      <c r="BT8" s="155"/>
      <c r="BU8" s="155"/>
      <c r="BV8" s="155"/>
      <c r="BW8" s="155"/>
      <c r="BX8" s="155"/>
      <c r="BY8" s="155"/>
      <c r="BZ8" s="155"/>
      <c r="CA8" s="155"/>
      <c r="CB8" s="155"/>
      <c r="CC8" s="155"/>
      <c r="CD8" s="155"/>
      <c r="CE8" s="155"/>
      <c r="CF8" s="155"/>
      <c r="CG8" s="155"/>
      <c r="CH8" s="155"/>
      <c r="CI8" s="155"/>
      <c r="CJ8" s="155"/>
      <c r="CK8" s="155"/>
      <c r="CL8" s="155"/>
      <c r="CM8" s="155"/>
      <c r="CN8" s="155"/>
      <c r="CO8" s="155"/>
      <c r="CP8" s="155"/>
      <c r="CQ8" s="155"/>
      <c r="CR8" s="155"/>
      <c r="CS8" s="155"/>
      <c r="CT8" s="155"/>
      <c r="CU8" s="155"/>
      <c r="CV8" s="155"/>
      <c r="CW8" s="155"/>
      <c r="CX8" s="155"/>
      <c r="CY8" s="155"/>
      <c r="CZ8" s="155"/>
      <c r="DA8" s="155"/>
      <c r="DB8" s="155"/>
      <c r="DC8" s="155"/>
      <c r="DD8" s="155"/>
      <c r="DE8" s="155"/>
      <c r="DF8" s="155"/>
      <c r="DG8" s="155"/>
      <c r="DH8" s="155"/>
      <c r="DI8" s="155"/>
      <c r="DJ8" s="155"/>
      <c r="DK8" s="155"/>
      <c r="DL8" s="155"/>
      <c r="DM8" s="155"/>
      <c r="DN8" s="155"/>
      <c r="DO8" s="155"/>
      <c r="DP8" s="155"/>
      <c r="DQ8" s="155"/>
      <c r="DR8" s="155"/>
      <c r="DS8" s="155"/>
      <c r="DT8" s="155"/>
      <c r="DU8" s="155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</row>
    <row r="9" spans="1:150" s="152" customFormat="1" ht="30" customHeight="1">
      <c r="A9" s="170"/>
      <c r="B9" s="178" t="s">
        <v>266</v>
      </c>
      <c r="C9" s="179"/>
      <c r="D9" s="180"/>
      <c r="E9" s="181"/>
      <c r="F9" s="182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155"/>
      <c r="BK9" s="155"/>
      <c r="BL9" s="155"/>
      <c r="BM9" s="155"/>
      <c r="BN9" s="155"/>
      <c r="BO9" s="155"/>
      <c r="BP9" s="155"/>
      <c r="BQ9" s="155"/>
      <c r="BR9" s="155"/>
      <c r="BS9" s="155"/>
      <c r="BT9" s="155"/>
      <c r="BU9" s="155"/>
      <c r="BV9" s="155"/>
      <c r="BW9" s="155"/>
      <c r="BX9" s="155"/>
      <c r="BY9" s="155"/>
      <c r="BZ9" s="155"/>
      <c r="CA9" s="155"/>
      <c r="CB9" s="155"/>
      <c r="CC9" s="155"/>
      <c r="CD9" s="155"/>
      <c r="CE9" s="155"/>
      <c r="CF9" s="155"/>
      <c r="CG9" s="155"/>
      <c r="CH9" s="155"/>
      <c r="CI9" s="155"/>
      <c r="CJ9" s="155"/>
      <c r="CK9" s="155"/>
      <c r="CL9" s="155"/>
      <c r="CM9" s="155"/>
      <c r="CN9" s="155"/>
      <c r="CO9" s="155"/>
      <c r="CP9" s="155"/>
      <c r="CQ9" s="155"/>
      <c r="CR9" s="155"/>
      <c r="CS9" s="155"/>
      <c r="CT9" s="155"/>
      <c r="CU9" s="155"/>
      <c r="CV9" s="155"/>
      <c r="CW9" s="155"/>
      <c r="CX9" s="155"/>
      <c r="CY9" s="155"/>
      <c r="CZ9" s="155"/>
      <c r="DA9" s="155"/>
      <c r="DB9" s="155"/>
      <c r="DC9" s="155"/>
      <c r="DD9" s="155"/>
      <c r="DE9" s="155"/>
      <c r="DF9" s="155"/>
      <c r="DG9" s="155"/>
      <c r="DH9" s="155"/>
      <c r="DI9" s="155"/>
      <c r="DJ9" s="155"/>
      <c r="DK9" s="155"/>
      <c r="DL9" s="155"/>
      <c r="DM9" s="155"/>
      <c r="DN9" s="155"/>
      <c r="DO9" s="155"/>
      <c r="DP9" s="155"/>
      <c r="DQ9" s="155"/>
      <c r="DR9" s="155"/>
      <c r="DS9" s="155"/>
      <c r="DT9" s="155"/>
      <c r="DU9" s="155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</row>
    <row r="10" spans="1:150" s="185" customFormat="1" ht="16.5" customHeight="1">
      <c r="A10" s="183"/>
      <c r="B10" s="184"/>
      <c r="C10" s="179"/>
      <c r="D10" s="180"/>
      <c r="E10" s="181"/>
      <c r="F10" s="182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  <c r="BM10" s="155"/>
      <c r="BN10" s="155"/>
      <c r="BO10" s="155"/>
      <c r="BP10" s="155"/>
      <c r="BQ10" s="155"/>
      <c r="BR10" s="155"/>
      <c r="BS10" s="155"/>
      <c r="BT10" s="155"/>
      <c r="BU10" s="155"/>
      <c r="BV10" s="155"/>
      <c r="BW10" s="155"/>
      <c r="BX10" s="155"/>
      <c r="BY10" s="155"/>
      <c r="BZ10" s="155"/>
      <c r="CA10" s="155"/>
      <c r="CB10" s="155"/>
      <c r="CC10" s="155"/>
      <c r="CD10" s="155"/>
      <c r="CE10" s="155"/>
      <c r="CF10" s="155"/>
      <c r="CG10" s="155"/>
      <c r="CH10" s="155"/>
      <c r="CI10" s="155"/>
      <c r="CJ10" s="155"/>
      <c r="CK10" s="155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CX10" s="155"/>
      <c r="CY10" s="155"/>
      <c r="CZ10" s="155"/>
      <c r="DA10" s="155"/>
      <c r="DB10" s="155"/>
      <c r="DC10" s="155"/>
      <c r="DD10" s="155"/>
      <c r="DE10" s="155"/>
      <c r="DF10" s="155"/>
      <c r="DG10" s="155"/>
      <c r="DH10" s="155"/>
      <c r="DI10" s="155"/>
      <c r="DJ10" s="155"/>
      <c r="DK10" s="155"/>
      <c r="DL10" s="155"/>
      <c r="DM10" s="155"/>
      <c r="DN10" s="155"/>
      <c r="DO10" s="155"/>
      <c r="DP10" s="155"/>
      <c r="DQ10" s="155"/>
      <c r="DR10" s="155"/>
      <c r="DS10" s="155"/>
      <c r="DT10" s="155"/>
      <c r="DU10" s="155"/>
      <c r="DV10" s="155"/>
      <c r="DW10" s="155"/>
      <c r="DX10" s="155"/>
      <c r="DY10" s="155"/>
      <c r="DZ10" s="155"/>
      <c r="EA10" s="155"/>
      <c r="EB10" s="155"/>
      <c r="EC10" s="155"/>
      <c r="ED10" s="155"/>
      <c r="EE10" s="155"/>
      <c r="EF10" s="155"/>
      <c r="EG10" s="155"/>
      <c r="EH10" s="155"/>
      <c r="EI10" s="155"/>
      <c r="EJ10" s="155"/>
      <c r="EK10" s="155"/>
      <c r="EL10" s="155"/>
      <c r="EM10" s="155"/>
      <c r="EN10" s="155"/>
      <c r="EO10" s="155"/>
      <c r="EP10" s="155"/>
      <c r="EQ10" s="155"/>
      <c r="ER10" s="155"/>
      <c r="ES10" s="155"/>
      <c r="ET10" s="155"/>
    </row>
    <row r="11" spans="1:150" ht="163.5" customHeight="1">
      <c r="A11" s="186"/>
      <c r="B11" s="187" t="s">
        <v>360</v>
      </c>
      <c r="C11" s="188"/>
      <c r="D11" s="188"/>
      <c r="E11" s="189"/>
      <c r="F11" s="190"/>
    </row>
    <row r="12" spans="1:150" ht="13.5" customHeight="1">
      <c r="A12" s="192" t="s">
        <v>130</v>
      </c>
      <c r="B12" s="494" t="s">
        <v>267</v>
      </c>
      <c r="C12" s="494"/>
      <c r="D12" s="494"/>
      <c r="E12" s="494"/>
      <c r="F12" s="495"/>
    </row>
    <row r="13" spans="1:150">
      <c r="A13" s="193"/>
      <c r="B13" s="194"/>
      <c r="C13" s="194"/>
      <c r="D13" s="194"/>
      <c r="E13" s="195"/>
      <c r="F13" s="196"/>
    </row>
    <row r="14" spans="1:150" s="203" customFormat="1">
      <c r="A14" s="197"/>
      <c r="B14" s="198"/>
      <c r="C14" s="199"/>
      <c r="D14" s="200"/>
      <c r="E14" s="201"/>
      <c r="F14" s="202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5"/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  <c r="BI14" s="155"/>
      <c r="BJ14" s="155"/>
      <c r="BK14" s="155"/>
      <c r="BL14" s="155"/>
      <c r="BM14" s="155"/>
      <c r="BN14" s="155"/>
      <c r="BO14" s="155"/>
      <c r="BP14" s="155"/>
      <c r="BQ14" s="155"/>
      <c r="BR14" s="155"/>
      <c r="BS14" s="155"/>
      <c r="BT14" s="155"/>
      <c r="BU14" s="155"/>
      <c r="BV14" s="155"/>
      <c r="BW14" s="155"/>
      <c r="BX14" s="155"/>
      <c r="BY14" s="155"/>
      <c r="BZ14" s="155"/>
      <c r="CA14" s="155"/>
      <c r="CB14" s="155"/>
      <c r="CC14" s="155"/>
      <c r="CD14" s="155"/>
      <c r="CE14" s="155"/>
      <c r="CF14" s="155"/>
      <c r="CG14" s="155"/>
      <c r="CH14" s="155"/>
      <c r="CI14" s="155"/>
      <c r="CJ14" s="155"/>
      <c r="CK14" s="155"/>
      <c r="CL14" s="155"/>
      <c r="CM14" s="155"/>
      <c r="CN14" s="155"/>
      <c r="CO14" s="155"/>
      <c r="CP14" s="155"/>
      <c r="CQ14" s="155"/>
      <c r="CR14" s="155"/>
      <c r="CS14" s="155"/>
      <c r="CT14" s="155"/>
      <c r="CU14" s="155"/>
      <c r="CV14" s="155"/>
      <c r="CW14" s="155"/>
      <c r="CX14" s="155"/>
      <c r="CY14" s="155"/>
      <c r="CZ14" s="155"/>
      <c r="DA14" s="155"/>
      <c r="DB14" s="155"/>
      <c r="DC14" s="155"/>
      <c r="DD14" s="155"/>
      <c r="DE14" s="155"/>
      <c r="DF14" s="155"/>
      <c r="DG14" s="155"/>
      <c r="DH14" s="155"/>
      <c r="DI14" s="155"/>
      <c r="DJ14" s="155"/>
      <c r="DK14" s="155"/>
      <c r="DL14" s="155"/>
      <c r="DM14" s="155"/>
      <c r="DN14" s="155"/>
      <c r="DO14" s="155"/>
      <c r="DP14" s="155"/>
      <c r="DQ14" s="155"/>
      <c r="DR14" s="155"/>
      <c r="DS14" s="155"/>
      <c r="DT14" s="155"/>
      <c r="DU14" s="155"/>
      <c r="DV14" s="155"/>
      <c r="DW14" s="155"/>
      <c r="DX14" s="155"/>
      <c r="DY14" s="155"/>
      <c r="DZ14" s="155"/>
      <c r="EA14" s="155"/>
      <c r="EB14" s="155"/>
      <c r="EC14" s="155"/>
      <c r="ED14" s="155"/>
      <c r="EE14" s="155"/>
      <c r="EF14" s="155"/>
      <c r="EG14" s="155"/>
      <c r="EH14" s="155"/>
      <c r="EI14" s="155"/>
      <c r="EJ14" s="155"/>
      <c r="EK14" s="155"/>
      <c r="EL14" s="155"/>
      <c r="EM14" s="155"/>
      <c r="EN14" s="155"/>
      <c r="EO14" s="155"/>
      <c r="EP14" s="155"/>
      <c r="EQ14" s="155"/>
      <c r="ER14" s="155"/>
      <c r="ES14" s="155"/>
      <c r="ET14" s="155"/>
    </row>
    <row r="15" spans="1:150" s="206" customFormat="1" ht="38.25">
      <c r="A15" s="204" t="s">
        <v>130</v>
      </c>
      <c r="B15" s="205" t="s">
        <v>268</v>
      </c>
      <c r="C15" s="188"/>
      <c r="D15" s="188"/>
      <c r="E15" s="189"/>
      <c r="F15" s="190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155"/>
      <c r="DP15" s="155"/>
      <c r="DQ15" s="155"/>
      <c r="DR15" s="155"/>
      <c r="DS15" s="155"/>
      <c r="DT15" s="155"/>
      <c r="DU15" s="155"/>
      <c r="DV15" s="155"/>
      <c r="DW15" s="155"/>
      <c r="DX15" s="155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  <c r="EJ15" s="155"/>
      <c r="EK15" s="155"/>
      <c r="EL15" s="155"/>
      <c r="EM15" s="155"/>
      <c r="EN15" s="155"/>
      <c r="EO15" s="155"/>
      <c r="EP15" s="155"/>
      <c r="EQ15" s="155"/>
      <c r="ER15" s="155"/>
      <c r="ES15" s="155"/>
      <c r="ET15" s="155"/>
    </row>
    <row r="16" spans="1:150" s="206" customFormat="1">
      <c r="A16" s="204" t="s">
        <v>10</v>
      </c>
      <c r="B16" s="205" t="s">
        <v>269</v>
      </c>
      <c r="C16" s="207" t="s">
        <v>131</v>
      </c>
      <c r="D16" s="208">
        <v>50</v>
      </c>
      <c r="E16" s="209"/>
      <c r="F16" s="210">
        <f>D16*E16</f>
        <v>0</v>
      </c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5"/>
      <c r="DI16" s="155"/>
      <c r="DJ16" s="155"/>
      <c r="DK16" s="155"/>
      <c r="DL16" s="155"/>
      <c r="DM16" s="155"/>
      <c r="DN16" s="155"/>
      <c r="DO16" s="155"/>
      <c r="DP16" s="155"/>
      <c r="DQ16" s="155"/>
      <c r="DR16" s="155"/>
      <c r="DS16" s="155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5"/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</row>
    <row r="17" spans="1:150" s="206" customFormat="1">
      <c r="A17" s="204" t="s">
        <v>11</v>
      </c>
      <c r="B17" s="211" t="s">
        <v>270</v>
      </c>
      <c r="C17" s="207" t="s">
        <v>131</v>
      </c>
      <c r="D17" s="208">
        <v>60</v>
      </c>
      <c r="E17" s="209"/>
      <c r="F17" s="210">
        <f>D17*E17</f>
        <v>0</v>
      </c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  <c r="DE17" s="155"/>
      <c r="DF17" s="155"/>
      <c r="DG17" s="155"/>
      <c r="DH17" s="155"/>
      <c r="DI17" s="155"/>
      <c r="DJ17" s="155"/>
      <c r="DK17" s="155"/>
      <c r="DL17" s="155"/>
      <c r="DM17" s="155"/>
      <c r="DN17" s="155"/>
      <c r="DO17" s="155"/>
      <c r="DP17" s="155"/>
      <c r="DQ17" s="155"/>
      <c r="DR17" s="155"/>
      <c r="DS17" s="155"/>
      <c r="DT17" s="155"/>
      <c r="DU17" s="155"/>
      <c r="DV17" s="155"/>
      <c r="DW17" s="155"/>
      <c r="DX17" s="155"/>
      <c r="DY17" s="155"/>
      <c r="DZ17" s="155"/>
      <c r="EA17" s="155"/>
      <c r="EB17" s="155"/>
      <c r="EC17" s="155"/>
      <c r="ED17" s="155"/>
      <c r="EE17" s="155"/>
      <c r="EF17" s="155"/>
      <c r="EG17" s="155"/>
      <c r="EH17" s="155"/>
      <c r="EI17" s="155"/>
      <c r="EJ17" s="155"/>
      <c r="EK17" s="155"/>
      <c r="EL17" s="155"/>
      <c r="EM17" s="155"/>
      <c r="EN17" s="155"/>
      <c r="EO17" s="155"/>
      <c r="EP17" s="155"/>
      <c r="EQ17" s="155"/>
      <c r="ER17" s="155"/>
      <c r="ES17" s="155"/>
      <c r="ET17" s="155"/>
    </row>
    <row r="18" spans="1:150" s="206" customFormat="1">
      <c r="A18" s="204" t="s">
        <v>72</v>
      </c>
      <c r="B18" s="211" t="s">
        <v>271</v>
      </c>
      <c r="C18" s="207" t="s">
        <v>37</v>
      </c>
      <c r="D18" s="208">
        <v>1</v>
      </c>
      <c r="E18" s="209"/>
      <c r="F18" s="210">
        <f>D18*E18</f>
        <v>0</v>
      </c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  <c r="DE18" s="155"/>
      <c r="DF18" s="155"/>
      <c r="DG18" s="155"/>
      <c r="DH18" s="155"/>
      <c r="DI18" s="155"/>
      <c r="DJ18" s="155"/>
      <c r="DK18" s="155"/>
      <c r="DL18" s="155"/>
      <c r="DM18" s="155"/>
      <c r="DN18" s="155"/>
      <c r="DO18" s="155"/>
      <c r="DP18" s="155"/>
      <c r="DQ18" s="155"/>
      <c r="DR18" s="155"/>
      <c r="DS18" s="155"/>
      <c r="DT18" s="155"/>
      <c r="DU18" s="155"/>
      <c r="DV18" s="155"/>
      <c r="DW18" s="155"/>
      <c r="DX18" s="155"/>
      <c r="DY18" s="155"/>
      <c r="DZ18" s="155"/>
      <c r="EA18" s="155"/>
      <c r="EB18" s="155"/>
      <c r="EC18" s="155"/>
      <c r="ED18" s="155"/>
      <c r="EE18" s="155"/>
      <c r="EF18" s="155"/>
      <c r="EG18" s="155"/>
      <c r="EH18" s="155"/>
      <c r="EI18" s="155"/>
      <c r="EJ18" s="155"/>
      <c r="EK18" s="155"/>
      <c r="EL18" s="155"/>
      <c r="EM18" s="155"/>
      <c r="EN18" s="155"/>
      <c r="EO18" s="155"/>
      <c r="EP18" s="155"/>
      <c r="EQ18" s="155"/>
      <c r="ER18" s="155"/>
      <c r="ES18" s="155"/>
      <c r="ET18" s="155"/>
    </row>
    <row r="19" spans="1:150" s="203" customFormat="1">
      <c r="A19" s="212"/>
      <c r="B19" s="213"/>
      <c r="C19" s="214"/>
      <c r="D19" s="214"/>
      <c r="E19" s="215"/>
      <c r="F19" s="216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  <c r="DE19" s="155"/>
      <c r="DF19" s="155"/>
      <c r="DG19" s="155"/>
      <c r="DH19" s="155"/>
      <c r="DI19" s="155"/>
      <c r="DJ19" s="155"/>
      <c r="DK19" s="155"/>
      <c r="DL19" s="155"/>
      <c r="DM19" s="155"/>
      <c r="DN19" s="155"/>
      <c r="DO19" s="155"/>
      <c r="DP19" s="155"/>
      <c r="DQ19" s="155"/>
      <c r="DR19" s="155"/>
      <c r="DS19" s="155"/>
      <c r="DT19" s="155"/>
      <c r="DU19" s="155"/>
      <c r="DV19" s="155"/>
      <c r="DW19" s="155"/>
      <c r="DX19" s="155"/>
      <c r="DY19" s="155"/>
      <c r="DZ19" s="155"/>
      <c r="EA19" s="155"/>
      <c r="EB19" s="155"/>
      <c r="EC19" s="155"/>
      <c r="ED19" s="155"/>
      <c r="EE19" s="155"/>
      <c r="EF19" s="155"/>
      <c r="EG19" s="155"/>
      <c r="EH19" s="155"/>
      <c r="EI19" s="155"/>
      <c r="EJ19" s="155"/>
      <c r="EK19" s="155"/>
      <c r="EL19" s="155"/>
      <c r="EM19" s="155"/>
      <c r="EN19" s="155"/>
      <c r="EO19" s="155"/>
      <c r="EP19" s="155"/>
      <c r="EQ19" s="155"/>
      <c r="ER19" s="155"/>
      <c r="ES19" s="155"/>
      <c r="ET19" s="155"/>
    </row>
    <row r="20" spans="1:150" s="203" customFormat="1">
      <c r="A20" s="197"/>
      <c r="B20" s="198"/>
      <c r="C20" s="217"/>
      <c r="D20" s="218"/>
      <c r="E20" s="219"/>
      <c r="F20" s="220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  <c r="DE20" s="155"/>
      <c r="DF20" s="155"/>
      <c r="DG20" s="155"/>
      <c r="DH20" s="155"/>
      <c r="DI20" s="155"/>
      <c r="DJ20" s="155"/>
      <c r="DK20" s="155"/>
      <c r="DL20" s="155"/>
      <c r="DM20" s="155"/>
      <c r="DN20" s="155"/>
      <c r="DO20" s="155"/>
      <c r="DP20" s="155"/>
      <c r="DQ20" s="155"/>
      <c r="DR20" s="155"/>
      <c r="DS20" s="155"/>
      <c r="DT20" s="155"/>
      <c r="DU20" s="155"/>
      <c r="DV20" s="155"/>
      <c r="DW20" s="155"/>
      <c r="DX20" s="155"/>
      <c r="DY20" s="155"/>
      <c r="DZ20" s="155"/>
      <c r="EA20" s="155"/>
      <c r="EB20" s="155"/>
      <c r="EC20" s="155"/>
      <c r="ED20" s="155"/>
      <c r="EE20" s="155"/>
      <c r="EF20" s="155"/>
      <c r="EG20" s="155"/>
      <c r="EH20" s="155"/>
      <c r="EI20" s="155"/>
      <c r="EJ20" s="155"/>
      <c r="EK20" s="155"/>
      <c r="EL20" s="155"/>
      <c r="EM20" s="155"/>
      <c r="EN20" s="155"/>
      <c r="EO20" s="155"/>
      <c r="EP20" s="155"/>
      <c r="EQ20" s="155"/>
      <c r="ER20" s="155"/>
      <c r="ES20" s="155"/>
      <c r="ET20" s="155"/>
    </row>
    <row r="21" spans="1:150" s="203" customFormat="1" ht="53.25" customHeight="1">
      <c r="A21" s="204" t="s">
        <v>136</v>
      </c>
      <c r="B21" s="221" t="s">
        <v>361</v>
      </c>
      <c r="C21" s="222"/>
      <c r="D21" s="223"/>
      <c r="E21" s="224"/>
      <c r="F21" s="224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5"/>
      <c r="EI21" s="155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</row>
    <row r="22" spans="1:150" s="203" customFormat="1">
      <c r="A22" s="204" t="s">
        <v>13</v>
      </c>
      <c r="B22" s="225" t="s">
        <v>272</v>
      </c>
      <c r="C22" s="207" t="s">
        <v>37</v>
      </c>
      <c r="D22" s="207">
        <v>1</v>
      </c>
      <c r="E22" s="224"/>
      <c r="F22" s="226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  <c r="DE22" s="155"/>
      <c r="DF22" s="155"/>
      <c r="DG22" s="155"/>
      <c r="DH22" s="155"/>
      <c r="DI22" s="155"/>
      <c r="DJ22" s="155"/>
      <c r="DK22" s="155"/>
      <c r="DL22" s="155"/>
      <c r="DM22" s="155"/>
      <c r="DN22" s="155"/>
      <c r="DO22" s="155"/>
      <c r="DP22" s="155"/>
      <c r="DQ22" s="155"/>
      <c r="DR22" s="155"/>
      <c r="DS22" s="155"/>
      <c r="DT22" s="155"/>
      <c r="DU22" s="155"/>
      <c r="DV22" s="155"/>
      <c r="DW22" s="155"/>
      <c r="DX22" s="155"/>
      <c r="DY22" s="155"/>
      <c r="DZ22" s="155"/>
      <c r="EA22" s="155"/>
      <c r="EB22" s="155"/>
      <c r="EC22" s="155"/>
      <c r="ED22" s="155"/>
      <c r="EE22" s="155"/>
      <c r="EF22" s="155"/>
      <c r="EG22" s="155"/>
      <c r="EH22" s="155"/>
      <c r="EI22" s="155"/>
      <c r="EJ22" s="155"/>
      <c r="EK22" s="155"/>
      <c r="EL22" s="155"/>
      <c r="EM22" s="155"/>
      <c r="EN22" s="155"/>
      <c r="EO22" s="155"/>
      <c r="EP22" s="155"/>
      <c r="EQ22" s="155"/>
      <c r="ER22" s="155"/>
      <c r="ES22" s="155"/>
      <c r="ET22" s="155"/>
    </row>
    <row r="23" spans="1:150" s="203" customFormat="1">
      <c r="A23" s="204" t="s">
        <v>14</v>
      </c>
      <c r="B23" s="225" t="s">
        <v>132</v>
      </c>
      <c r="C23" s="207" t="s">
        <v>37</v>
      </c>
      <c r="D23" s="207">
        <v>2</v>
      </c>
      <c r="E23" s="209"/>
      <c r="F23" s="226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55"/>
      <c r="DF23" s="155"/>
      <c r="DG23" s="155"/>
      <c r="DH23" s="155"/>
      <c r="DI23" s="155"/>
      <c r="DJ23" s="155"/>
      <c r="DK23" s="155"/>
      <c r="DL23" s="155"/>
      <c r="DM23" s="155"/>
      <c r="DN23" s="155"/>
      <c r="DO23" s="155"/>
      <c r="DP23" s="155"/>
      <c r="DQ23" s="155"/>
      <c r="DR23" s="155"/>
      <c r="DS23" s="155"/>
      <c r="DT23" s="155"/>
      <c r="DU23" s="155"/>
      <c r="DV23" s="155"/>
      <c r="DW23" s="155"/>
      <c r="DX23" s="155"/>
      <c r="DY23" s="155"/>
      <c r="DZ23" s="155"/>
      <c r="EA23" s="155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5"/>
      <c r="EQ23" s="155"/>
      <c r="ER23" s="155"/>
      <c r="ES23" s="155"/>
      <c r="ET23" s="155"/>
    </row>
    <row r="24" spans="1:150" s="203" customFormat="1">
      <c r="A24" s="204" t="s">
        <v>15</v>
      </c>
      <c r="B24" s="225" t="s">
        <v>133</v>
      </c>
      <c r="C24" s="207" t="s">
        <v>37</v>
      </c>
      <c r="D24" s="207">
        <v>1</v>
      </c>
      <c r="E24" s="209"/>
      <c r="F24" s="226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  <c r="DE24" s="155"/>
      <c r="DF24" s="155"/>
      <c r="DG24" s="155"/>
      <c r="DH24" s="155"/>
      <c r="DI24" s="155"/>
      <c r="DJ24" s="155"/>
      <c r="DK24" s="155"/>
      <c r="DL24" s="155"/>
      <c r="DM24" s="155"/>
      <c r="DN24" s="155"/>
      <c r="DO24" s="155"/>
      <c r="DP24" s="155"/>
      <c r="DQ24" s="155"/>
      <c r="DR24" s="155"/>
      <c r="DS24" s="155"/>
      <c r="DT24" s="155"/>
      <c r="DU24" s="155"/>
      <c r="DV24" s="155"/>
      <c r="DW24" s="155"/>
      <c r="DX24" s="155"/>
      <c r="DY24" s="155"/>
      <c r="DZ24" s="155"/>
      <c r="EA24" s="155"/>
      <c r="EB24" s="155"/>
      <c r="EC24" s="155"/>
      <c r="ED24" s="155"/>
      <c r="EE24" s="155"/>
      <c r="EF24" s="155"/>
      <c r="EG24" s="155"/>
      <c r="EH24" s="155"/>
      <c r="EI24" s="155"/>
      <c r="EJ24" s="155"/>
      <c r="EK24" s="155"/>
      <c r="EL24" s="155"/>
      <c r="EM24" s="155"/>
      <c r="EN24" s="155"/>
      <c r="EO24" s="155"/>
      <c r="EP24" s="155"/>
      <c r="EQ24" s="155"/>
      <c r="ER24" s="155"/>
      <c r="ES24" s="155"/>
      <c r="ET24" s="155"/>
    </row>
    <row r="25" spans="1:150" s="203" customFormat="1" ht="25.5">
      <c r="A25" s="204" t="s">
        <v>17</v>
      </c>
      <c r="B25" s="227" t="s">
        <v>273</v>
      </c>
      <c r="C25" s="207" t="s">
        <v>37</v>
      </c>
      <c r="D25" s="207">
        <v>1</v>
      </c>
      <c r="E25" s="209"/>
      <c r="F25" s="226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  <c r="DE25" s="155"/>
      <c r="DF25" s="155"/>
      <c r="DG25" s="155"/>
      <c r="DH25" s="155"/>
      <c r="DI25" s="155"/>
      <c r="DJ25" s="155"/>
      <c r="DK25" s="155"/>
      <c r="DL25" s="155"/>
      <c r="DM25" s="155"/>
      <c r="DN25" s="155"/>
      <c r="DO25" s="155"/>
      <c r="DP25" s="155"/>
      <c r="DQ25" s="155"/>
      <c r="DR25" s="155"/>
      <c r="DS25" s="155"/>
      <c r="DT25" s="155"/>
      <c r="DU25" s="155"/>
      <c r="DV25" s="155"/>
      <c r="DW25" s="155"/>
      <c r="DX25" s="155"/>
      <c r="DY25" s="155"/>
      <c r="DZ25" s="155"/>
      <c r="EA25" s="155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5"/>
      <c r="EQ25" s="155"/>
      <c r="ER25" s="155"/>
      <c r="ES25" s="155"/>
      <c r="ET25" s="155"/>
    </row>
    <row r="26" spans="1:150" s="203" customFormat="1">
      <c r="A26" s="204" t="s">
        <v>18</v>
      </c>
      <c r="B26" s="225" t="s">
        <v>134</v>
      </c>
      <c r="C26" s="207"/>
      <c r="D26" s="207"/>
      <c r="E26" s="209"/>
      <c r="F26" s="226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  <c r="DE26" s="155"/>
      <c r="DF26" s="155"/>
      <c r="DG26" s="155"/>
      <c r="DH26" s="155"/>
      <c r="DI26" s="155"/>
      <c r="DJ26" s="155"/>
      <c r="DK26" s="155"/>
      <c r="DL26" s="155"/>
      <c r="DM26" s="155"/>
      <c r="DN26" s="155"/>
      <c r="DO26" s="155"/>
      <c r="DP26" s="155"/>
      <c r="DQ26" s="155"/>
      <c r="DR26" s="155"/>
      <c r="DS26" s="155"/>
      <c r="DT26" s="155"/>
      <c r="DU26" s="155"/>
      <c r="DV26" s="155"/>
      <c r="DW26" s="155"/>
      <c r="DX26" s="155"/>
      <c r="DY26" s="155"/>
      <c r="DZ26" s="155"/>
      <c r="EA26" s="155"/>
      <c r="EB26" s="155"/>
      <c r="EC26" s="155"/>
      <c r="ED26" s="155"/>
      <c r="EE26" s="155"/>
      <c r="EF26" s="155"/>
      <c r="EG26" s="155"/>
      <c r="EH26" s="155"/>
      <c r="EI26" s="155"/>
      <c r="EJ26" s="155"/>
      <c r="EK26" s="155"/>
      <c r="EL26" s="155"/>
      <c r="EM26" s="155"/>
      <c r="EN26" s="155"/>
      <c r="EO26" s="155"/>
      <c r="EP26" s="155"/>
      <c r="EQ26" s="155"/>
      <c r="ER26" s="155"/>
      <c r="ES26" s="155"/>
      <c r="ET26" s="155"/>
    </row>
    <row r="27" spans="1:150" s="203" customFormat="1">
      <c r="A27" s="204" t="s">
        <v>274</v>
      </c>
      <c r="B27" s="225" t="s">
        <v>275</v>
      </c>
      <c r="C27" s="207" t="s">
        <v>37</v>
      </c>
      <c r="D27" s="207">
        <v>22</v>
      </c>
      <c r="E27" s="209"/>
      <c r="F27" s="226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  <c r="DE27" s="155"/>
      <c r="DF27" s="155"/>
      <c r="DG27" s="155"/>
      <c r="DH27" s="155"/>
      <c r="DI27" s="155"/>
      <c r="DJ27" s="155"/>
      <c r="DK27" s="155"/>
      <c r="DL27" s="155"/>
      <c r="DM27" s="155"/>
      <c r="DN27" s="155"/>
      <c r="DO27" s="155"/>
      <c r="DP27" s="155"/>
      <c r="DQ27" s="155"/>
      <c r="DR27" s="155"/>
      <c r="DS27" s="155"/>
      <c r="DT27" s="155"/>
      <c r="DU27" s="155"/>
      <c r="DV27" s="155"/>
      <c r="DW27" s="155"/>
      <c r="DX27" s="155"/>
      <c r="DY27" s="155"/>
      <c r="DZ27" s="155"/>
      <c r="EA27" s="155"/>
      <c r="EB27" s="155"/>
      <c r="EC27" s="155"/>
      <c r="ED27" s="155"/>
      <c r="EE27" s="155"/>
      <c r="EF27" s="155"/>
      <c r="EG27" s="155"/>
      <c r="EH27" s="155"/>
      <c r="EI27" s="155"/>
      <c r="EJ27" s="155"/>
      <c r="EK27" s="155"/>
      <c r="EL27" s="155"/>
      <c r="EM27" s="155"/>
      <c r="EN27" s="155"/>
      <c r="EO27" s="155"/>
      <c r="EP27" s="155"/>
      <c r="EQ27" s="155"/>
      <c r="ER27" s="155"/>
      <c r="ES27" s="155"/>
      <c r="ET27" s="155"/>
    </row>
    <row r="28" spans="1:150" s="203" customFormat="1">
      <c r="A28" s="204" t="s">
        <v>276</v>
      </c>
      <c r="B28" s="228" t="s">
        <v>277</v>
      </c>
      <c r="C28" s="207" t="s">
        <v>37</v>
      </c>
      <c r="D28" s="207">
        <v>8</v>
      </c>
      <c r="E28" s="209"/>
      <c r="F28" s="226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  <c r="DE28" s="155"/>
      <c r="DF28" s="155"/>
      <c r="DG28" s="155"/>
      <c r="DH28" s="155"/>
      <c r="DI28" s="155"/>
      <c r="DJ28" s="155"/>
      <c r="DK28" s="155"/>
      <c r="DL28" s="155"/>
      <c r="DM28" s="155"/>
      <c r="DN28" s="155"/>
      <c r="DO28" s="155"/>
      <c r="DP28" s="155"/>
      <c r="DQ28" s="155"/>
      <c r="DR28" s="155"/>
      <c r="DS28" s="155"/>
      <c r="DT28" s="155"/>
      <c r="DU28" s="155"/>
      <c r="DV28" s="155"/>
      <c r="DW28" s="155"/>
      <c r="DX28" s="155"/>
      <c r="DY28" s="155"/>
      <c r="DZ28" s="155"/>
      <c r="EA28" s="155"/>
      <c r="EB28" s="155"/>
      <c r="EC28" s="155"/>
      <c r="ED28" s="155"/>
      <c r="EE28" s="155"/>
      <c r="EF28" s="155"/>
      <c r="EG28" s="155"/>
      <c r="EH28" s="155"/>
      <c r="EI28" s="155"/>
      <c r="EJ28" s="155"/>
      <c r="EK28" s="155"/>
      <c r="EL28" s="155"/>
      <c r="EM28" s="155"/>
      <c r="EN28" s="155"/>
      <c r="EO28" s="155"/>
      <c r="EP28" s="155"/>
      <c r="EQ28" s="155"/>
      <c r="ER28" s="155"/>
      <c r="ES28" s="155"/>
      <c r="ET28" s="155"/>
    </row>
    <row r="29" spans="1:150" s="203" customFormat="1">
      <c r="A29" s="204" t="s">
        <v>278</v>
      </c>
      <c r="B29" s="225" t="s">
        <v>279</v>
      </c>
      <c r="C29" s="207" t="s">
        <v>37</v>
      </c>
      <c r="D29" s="207">
        <v>2</v>
      </c>
      <c r="E29" s="224"/>
      <c r="F29" s="226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  <c r="DE29" s="155"/>
      <c r="DF29" s="155"/>
      <c r="DG29" s="155"/>
      <c r="DH29" s="155"/>
      <c r="DI29" s="155"/>
      <c r="DJ29" s="155"/>
      <c r="DK29" s="155"/>
      <c r="DL29" s="155"/>
      <c r="DM29" s="155"/>
      <c r="DN29" s="155"/>
      <c r="DO29" s="155"/>
      <c r="DP29" s="155"/>
      <c r="DQ29" s="155"/>
      <c r="DR29" s="155"/>
      <c r="DS29" s="155"/>
      <c r="DT29" s="155"/>
      <c r="DU29" s="155"/>
      <c r="DV29" s="155"/>
      <c r="DW29" s="155"/>
      <c r="DX29" s="155"/>
      <c r="DY29" s="155"/>
      <c r="DZ29" s="155"/>
      <c r="EA29" s="155"/>
      <c r="EB29" s="155"/>
      <c r="EC29" s="155"/>
      <c r="ED29" s="155"/>
      <c r="EE29" s="155"/>
      <c r="EF29" s="155"/>
      <c r="EG29" s="155"/>
      <c r="EH29" s="155"/>
      <c r="EI29" s="155"/>
      <c r="EJ29" s="155"/>
      <c r="EK29" s="155"/>
      <c r="EL29" s="155"/>
      <c r="EM29" s="155"/>
      <c r="EN29" s="155"/>
      <c r="EO29" s="155"/>
      <c r="EP29" s="155"/>
      <c r="EQ29" s="155"/>
      <c r="ER29" s="155"/>
      <c r="ES29" s="155"/>
      <c r="ET29" s="155"/>
    </row>
    <row r="30" spans="1:150" s="203" customFormat="1">
      <c r="A30" s="204" t="s">
        <v>280</v>
      </c>
      <c r="B30" s="225" t="s">
        <v>281</v>
      </c>
      <c r="C30" s="207" t="s">
        <v>37</v>
      </c>
      <c r="D30" s="207">
        <v>1</v>
      </c>
      <c r="E30" s="224"/>
      <c r="F30" s="226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  <c r="DE30" s="155"/>
      <c r="DF30" s="155"/>
      <c r="DG30" s="155"/>
      <c r="DH30" s="155"/>
      <c r="DI30" s="155"/>
      <c r="DJ30" s="155"/>
      <c r="DK30" s="155"/>
      <c r="DL30" s="155"/>
      <c r="DM30" s="155"/>
      <c r="DN30" s="155"/>
      <c r="DO30" s="155"/>
      <c r="DP30" s="155"/>
      <c r="DQ30" s="155"/>
      <c r="DR30" s="155"/>
      <c r="DS30" s="155"/>
      <c r="DT30" s="155"/>
      <c r="DU30" s="155"/>
      <c r="DV30" s="155"/>
      <c r="DW30" s="155"/>
      <c r="DX30" s="155"/>
      <c r="DY30" s="155"/>
      <c r="DZ30" s="155"/>
      <c r="EA30" s="155"/>
      <c r="EB30" s="155"/>
      <c r="EC30" s="155"/>
      <c r="ED30" s="155"/>
      <c r="EE30" s="155"/>
      <c r="EF30" s="155"/>
      <c r="EG30" s="155"/>
      <c r="EH30" s="155"/>
      <c r="EI30" s="155"/>
      <c r="EJ30" s="155"/>
      <c r="EK30" s="155"/>
      <c r="EL30" s="155"/>
      <c r="EM30" s="155"/>
      <c r="EN30" s="155"/>
      <c r="EO30" s="155"/>
      <c r="EP30" s="155"/>
      <c r="EQ30" s="155"/>
      <c r="ER30" s="155"/>
      <c r="ES30" s="155"/>
      <c r="ET30" s="155"/>
    </row>
    <row r="31" spans="1:150" s="203" customFormat="1">
      <c r="A31" s="229" t="s">
        <v>18</v>
      </c>
      <c r="B31" s="225" t="s">
        <v>282</v>
      </c>
      <c r="C31" s="207" t="s">
        <v>37</v>
      </c>
      <c r="D31" s="207">
        <v>2</v>
      </c>
      <c r="E31" s="224"/>
      <c r="F31" s="226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  <c r="DE31" s="155"/>
      <c r="DF31" s="155"/>
      <c r="DG31" s="155"/>
      <c r="DH31" s="155"/>
      <c r="DI31" s="155"/>
      <c r="DJ31" s="155"/>
      <c r="DK31" s="155"/>
      <c r="DL31" s="155"/>
      <c r="DM31" s="155"/>
      <c r="DN31" s="155"/>
      <c r="DO31" s="155"/>
      <c r="DP31" s="155"/>
      <c r="DQ31" s="155"/>
      <c r="DR31" s="155"/>
      <c r="DS31" s="155"/>
      <c r="DT31" s="155"/>
      <c r="DU31" s="155"/>
      <c r="DV31" s="155"/>
      <c r="DW31" s="155"/>
      <c r="DX31" s="155"/>
      <c r="DY31" s="155"/>
      <c r="DZ31" s="155"/>
      <c r="EA31" s="155"/>
      <c r="EB31" s="155"/>
      <c r="EC31" s="155"/>
      <c r="ED31" s="155"/>
      <c r="EE31" s="155"/>
      <c r="EF31" s="155"/>
      <c r="EG31" s="155"/>
      <c r="EH31" s="155"/>
      <c r="EI31" s="155"/>
      <c r="EJ31" s="155"/>
      <c r="EK31" s="155"/>
      <c r="EL31" s="155"/>
      <c r="EM31" s="155"/>
      <c r="EN31" s="155"/>
      <c r="EO31" s="155"/>
      <c r="EP31" s="155"/>
      <c r="EQ31" s="155"/>
      <c r="ER31" s="155"/>
      <c r="ES31" s="155"/>
      <c r="ET31" s="155"/>
    </row>
    <row r="32" spans="1:150" s="203" customFormat="1" ht="102">
      <c r="A32" s="204"/>
      <c r="B32" s="230" t="s">
        <v>135</v>
      </c>
      <c r="C32" s="207"/>
      <c r="D32" s="207"/>
      <c r="E32" s="224"/>
      <c r="F32" s="231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  <c r="DE32" s="155"/>
      <c r="DF32" s="155"/>
      <c r="DG32" s="155"/>
      <c r="DH32" s="155"/>
      <c r="DI32" s="155"/>
      <c r="DJ32" s="155"/>
      <c r="DK32" s="155"/>
      <c r="DL32" s="155"/>
      <c r="DM32" s="155"/>
      <c r="DN32" s="155"/>
      <c r="DO32" s="155"/>
      <c r="DP32" s="155"/>
      <c r="DQ32" s="155"/>
      <c r="DR32" s="155"/>
      <c r="DS32" s="155"/>
      <c r="DT32" s="155"/>
      <c r="DU32" s="155"/>
      <c r="DV32" s="155"/>
      <c r="DW32" s="155"/>
      <c r="DX32" s="155"/>
      <c r="DY32" s="155"/>
      <c r="DZ32" s="155"/>
      <c r="EA32" s="155"/>
      <c r="EB32" s="155"/>
      <c r="EC32" s="155"/>
      <c r="ED32" s="155"/>
      <c r="EE32" s="155"/>
      <c r="EF32" s="155"/>
      <c r="EG32" s="155"/>
      <c r="EH32" s="155"/>
      <c r="EI32" s="155"/>
      <c r="EJ32" s="155"/>
      <c r="EK32" s="155"/>
      <c r="EL32" s="155"/>
      <c r="EM32" s="155"/>
      <c r="EN32" s="155"/>
      <c r="EO32" s="155"/>
      <c r="EP32" s="155"/>
      <c r="EQ32" s="155"/>
      <c r="ER32" s="155"/>
      <c r="ES32" s="155"/>
      <c r="ET32" s="155"/>
    </row>
    <row r="33" spans="1:150" s="203" customFormat="1">
      <c r="A33" s="204"/>
      <c r="B33" s="230"/>
      <c r="C33" s="207"/>
      <c r="D33" s="207"/>
      <c r="E33" s="224"/>
      <c r="F33" s="231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  <c r="DE33" s="155"/>
      <c r="DF33" s="155"/>
      <c r="DG33" s="155"/>
      <c r="DH33" s="155"/>
      <c r="DI33" s="155"/>
      <c r="DJ33" s="155"/>
      <c r="DK33" s="155"/>
      <c r="DL33" s="155"/>
      <c r="DM33" s="155"/>
      <c r="DN33" s="155"/>
      <c r="DO33" s="155"/>
      <c r="DP33" s="155"/>
      <c r="DQ33" s="155"/>
      <c r="DR33" s="155"/>
      <c r="DS33" s="155"/>
      <c r="DT33" s="155"/>
      <c r="DU33" s="155"/>
      <c r="DV33" s="155"/>
      <c r="DW33" s="155"/>
      <c r="DX33" s="155"/>
      <c r="DY33" s="155"/>
      <c r="DZ33" s="155"/>
      <c r="EA33" s="155"/>
      <c r="EB33" s="155"/>
      <c r="EC33" s="155"/>
      <c r="ED33" s="155"/>
      <c r="EE33" s="155"/>
      <c r="EF33" s="155"/>
      <c r="EG33" s="155"/>
      <c r="EH33" s="155"/>
      <c r="EI33" s="155"/>
      <c r="EJ33" s="155"/>
      <c r="EK33" s="155"/>
      <c r="EL33" s="155"/>
      <c r="EM33" s="155"/>
      <c r="EN33" s="155"/>
      <c r="EO33" s="155"/>
      <c r="EP33" s="155"/>
      <c r="EQ33" s="155"/>
      <c r="ER33" s="155"/>
      <c r="ES33" s="155"/>
      <c r="ET33" s="155"/>
    </row>
    <row r="34" spans="1:150" s="203" customFormat="1" ht="25.5">
      <c r="A34" s="204"/>
      <c r="B34" s="225" t="s">
        <v>283</v>
      </c>
      <c r="C34" s="207" t="s">
        <v>9</v>
      </c>
      <c r="D34" s="207">
        <v>1</v>
      </c>
      <c r="E34" s="224"/>
      <c r="F34" s="210">
        <f t="shared" ref="F34:F35" si="0">D34*E34</f>
        <v>0</v>
      </c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  <c r="DE34" s="155"/>
      <c r="DF34" s="155"/>
      <c r="DG34" s="155"/>
      <c r="DH34" s="155"/>
      <c r="DI34" s="155"/>
      <c r="DJ34" s="155"/>
      <c r="DK34" s="155"/>
      <c r="DL34" s="155"/>
      <c r="DM34" s="155"/>
      <c r="DN34" s="155"/>
      <c r="DO34" s="155"/>
      <c r="DP34" s="155"/>
      <c r="DQ34" s="155"/>
      <c r="DR34" s="155"/>
      <c r="DS34" s="155"/>
      <c r="DT34" s="155"/>
      <c r="DU34" s="155"/>
      <c r="DV34" s="155"/>
      <c r="DW34" s="155"/>
      <c r="DX34" s="155"/>
      <c r="DY34" s="155"/>
      <c r="DZ34" s="155"/>
      <c r="EA34" s="155"/>
      <c r="EB34" s="155"/>
      <c r="EC34" s="155"/>
      <c r="ED34" s="155"/>
      <c r="EE34" s="155"/>
      <c r="EF34" s="155"/>
      <c r="EG34" s="155"/>
      <c r="EH34" s="155"/>
      <c r="EI34" s="155"/>
      <c r="EJ34" s="155"/>
      <c r="EK34" s="155"/>
      <c r="EL34" s="155"/>
      <c r="EM34" s="155"/>
      <c r="EN34" s="155"/>
      <c r="EO34" s="155"/>
      <c r="EP34" s="155"/>
      <c r="EQ34" s="155"/>
      <c r="ER34" s="155"/>
      <c r="ES34" s="155"/>
      <c r="ET34" s="155"/>
    </row>
    <row r="35" spans="1:150" s="203" customFormat="1">
      <c r="A35" s="197"/>
      <c r="B35" s="232"/>
      <c r="C35" s="217"/>
      <c r="D35" s="218"/>
      <c r="E35" s="233"/>
      <c r="F35" s="210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  <c r="DE35" s="155"/>
      <c r="DF35" s="155"/>
      <c r="DG35" s="155"/>
      <c r="DH35" s="155"/>
      <c r="DI35" s="155"/>
      <c r="DJ35" s="155"/>
      <c r="DK35" s="155"/>
      <c r="DL35" s="155"/>
      <c r="DM35" s="155"/>
      <c r="DN35" s="155"/>
      <c r="DO35" s="155"/>
      <c r="DP35" s="155"/>
      <c r="DQ35" s="155"/>
      <c r="DR35" s="155"/>
      <c r="DS35" s="155"/>
      <c r="DT35" s="155"/>
      <c r="DU35" s="155"/>
      <c r="DV35" s="155"/>
      <c r="DW35" s="155"/>
      <c r="DX35" s="155"/>
      <c r="DY35" s="155"/>
      <c r="DZ35" s="155"/>
      <c r="EA35" s="155"/>
      <c r="EB35" s="155"/>
      <c r="EC35" s="155"/>
      <c r="ED35" s="155"/>
      <c r="EE35" s="155"/>
      <c r="EF35" s="155"/>
      <c r="EG35" s="155"/>
      <c r="EH35" s="155"/>
      <c r="EI35" s="155"/>
      <c r="EJ35" s="155"/>
      <c r="EK35" s="155"/>
      <c r="EL35" s="155"/>
      <c r="EM35" s="155"/>
      <c r="EN35" s="155"/>
      <c r="EO35" s="155"/>
      <c r="EP35" s="155"/>
      <c r="EQ35" s="155"/>
      <c r="ER35" s="155"/>
      <c r="ES35" s="155"/>
      <c r="ET35" s="155"/>
    </row>
    <row r="36" spans="1:150" s="203" customFormat="1" ht="25.5">
      <c r="A36" s="204" t="s">
        <v>149</v>
      </c>
      <c r="B36" s="234" t="s">
        <v>284</v>
      </c>
      <c r="C36" s="207" t="s">
        <v>37</v>
      </c>
      <c r="D36" s="208">
        <v>2</v>
      </c>
      <c r="E36" s="209"/>
      <c r="F36" s="210">
        <f>D36*E36</f>
        <v>0</v>
      </c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  <c r="DE36" s="155"/>
      <c r="DF36" s="155"/>
      <c r="DG36" s="155"/>
      <c r="DH36" s="155"/>
      <c r="DI36" s="155"/>
      <c r="DJ36" s="155"/>
      <c r="DK36" s="155"/>
      <c r="DL36" s="155"/>
      <c r="DM36" s="155"/>
      <c r="DN36" s="155"/>
      <c r="DO36" s="155"/>
      <c r="DP36" s="155"/>
      <c r="DQ36" s="155"/>
      <c r="DR36" s="155"/>
      <c r="DS36" s="155"/>
      <c r="DT36" s="155"/>
      <c r="DU36" s="155"/>
      <c r="DV36" s="155"/>
      <c r="DW36" s="155"/>
      <c r="DX36" s="155"/>
      <c r="DY36" s="155"/>
      <c r="DZ36" s="155"/>
      <c r="EA36" s="155"/>
      <c r="EB36" s="155"/>
      <c r="EC36" s="155"/>
      <c r="ED36" s="155"/>
      <c r="EE36" s="155"/>
      <c r="EF36" s="155"/>
      <c r="EG36" s="155"/>
      <c r="EH36" s="155"/>
      <c r="EI36" s="155"/>
      <c r="EJ36" s="155"/>
      <c r="EK36" s="155"/>
      <c r="EL36" s="155"/>
      <c r="EM36" s="155"/>
      <c r="EN36" s="155"/>
      <c r="EO36" s="155"/>
      <c r="EP36" s="155"/>
      <c r="EQ36" s="155"/>
      <c r="ER36" s="155"/>
      <c r="ES36" s="155"/>
      <c r="ET36" s="155"/>
    </row>
    <row r="37" spans="1:150" s="203" customFormat="1">
      <c r="A37" s="204"/>
      <c r="B37" s="205"/>
      <c r="C37" s="207"/>
      <c r="D37" s="207"/>
      <c r="E37" s="226"/>
      <c r="F37" s="231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  <c r="DE37" s="155"/>
      <c r="DF37" s="155"/>
      <c r="DG37" s="155"/>
      <c r="DH37" s="155"/>
      <c r="DI37" s="155"/>
      <c r="DJ37" s="155"/>
      <c r="DK37" s="155"/>
      <c r="DL37" s="155"/>
      <c r="DM37" s="155"/>
      <c r="DN37" s="155"/>
      <c r="DO37" s="155"/>
      <c r="DP37" s="155"/>
      <c r="DQ37" s="155"/>
      <c r="DR37" s="155"/>
      <c r="DS37" s="155"/>
      <c r="DT37" s="155"/>
      <c r="DU37" s="155"/>
      <c r="DV37" s="155"/>
      <c r="DW37" s="155"/>
      <c r="DX37" s="155"/>
      <c r="DY37" s="155"/>
      <c r="DZ37" s="155"/>
      <c r="EA37" s="155"/>
      <c r="EB37" s="155"/>
      <c r="EC37" s="155"/>
      <c r="ED37" s="155"/>
      <c r="EE37" s="155"/>
      <c r="EF37" s="155"/>
      <c r="EG37" s="155"/>
      <c r="EH37" s="155"/>
      <c r="EI37" s="155"/>
      <c r="EJ37" s="155"/>
      <c r="EK37" s="155"/>
      <c r="EL37" s="155"/>
      <c r="EM37" s="155"/>
      <c r="EN37" s="155"/>
      <c r="EO37" s="155"/>
      <c r="EP37" s="155"/>
      <c r="EQ37" s="155"/>
      <c r="ER37" s="155"/>
      <c r="ES37" s="155"/>
      <c r="ET37" s="155"/>
    </row>
    <row r="38" spans="1:150" s="203" customFormat="1">
      <c r="A38" s="235"/>
      <c r="B38" s="236"/>
      <c r="C38" s="237"/>
      <c r="D38" s="238"/>
      <c r="E38" s="239"/>
      <c r="F38" s="240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  <c r="DE38" s="155"/>
      <c r="DF38" s="155"/>
      <c r="DG38" s="155"/>
      <c r="DH38" s="155"/>
      <c r="DI38" s="155"/>
      <c r="DJ38" s="155"/>
      <c r="DK38" s="155"/>
      <c r="DL38" s="155"/>
      <c r="DM38" s="155"/>
      <c r="DN38" s="155"/>
      <c r="DO38" s="155"/>
      <c r="DP38" s="155"/>
      <c r="DQ38" s="155"/>
      <c r="DR38" s="155"/>
      <c r="DS38" s="155"/>
      <c r="DT38" s="155"/>
      <c r="DU38" s="155"/>
      <c r="DV38" s="155"/>
      <c r="DW38" s="155"/>
      <c r="DX38" s="155"/>
      <c r="DY38" s="155"/>
      <c r="DZ38" s="155"/>
      <c r="EA38" s="155"/>
      <c r="EB38" s="155"/>
      <c r="EC38" s="155"/>
      <c r="ED38" s="155"/>
      <c r="EE38" s="155"/>
      <c r="EF38" s="155"/>
      <c r="EG38" s="155"/>
      <c r="EH38" s="155"/>
      <c r="EI38" s="155"/>
      <c r="EJ38" s="155"/>
      <c r="EK38" s="155"/>
      <c r="EL38" s="155"/>
      <c r="EM38" s="155"/>
      <c r="EN38" s="155"/>
      <c r="EO38" s="155"/>
      <c r="EP38" s="155"/>
      <c r="EQ38" s="155"/>
      <c r="ER38" s="155"/>
      <c r="ES38" s="155"/>
      <c r="ET38" s="155"/>
    </row>
    <row r="39" spans="1:150" s="203" customFormat="1">
      <c r="A39" s="241"/>
      <c r="B39" s="242" t="s">
        <v>285</v>
      </c>
      <c r="C39" s="243"/>
      <c r="D39" s="244"/>
      <c r="E39" s="245"/>
      <c r="F39" s="246">
        <f>SUM(F14:F37)</f>
        <v>0</v>
      </c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  <c r="DE39" s="155"/>
      <c r="DF39" s="155"/>
      <c r="DG39" s="155"/>
      <c r="DH39" s="155"/>
      <c r="DI39" s="155"/>
      <c r="DJ39" s="155"/>
      <c r="DK39" s="155"/>
      <c r="DL39" s="155"/>
      <c r="DM39" s="155"/>
      <c r="DN39" s="155"/>
      <c r="DO39" s="155"/>
      <c r="DP39" s="155"/>
      <c r="DQ39" s="155"/>
      <c r="DR39" s="155"/>
      <c r="DS39" s="155"/>
      <c r="DT39" s="155"/>
      <c r="DU39" s="155"/>
      <c r="DV39" s="155"/>
      <c r="DW39" s="155"/>
      <c r="DX39" s="155"/>
      <c r="DY39" s="155"/>
      <c r="DZ39" s="155"/>
      <c r="EA39" s="155"/>
      <c r="EB39" s="155"/>
      <c r="EC39" s="155"/>
      <c r="ED39" s="155"/>
      <c r="EE39" s="155"/>
      <c r="EF39" s="155"/>
      <c r="EG39" s="155"/>
      <c r="EH39" s="155"/>
      <c r="EI39" s="155"/>
      <c r="EJ39" s="155"/>
      <c r="EK39" s="155"/>
      <c r="EL39" s="155"/>
      <c r="EM39" s="155"/>
      <c r="EN39" s="155"/>
      <c r="EO39" s="155"/>
      <c r="EP39" s="155"/>
      <c r="EQ39" s="155"/>
      <c r="ER39" s="155"/>
      <c r="ES39" s="155"/>
      <c r="ET39" s="155"/>
    </row>
    <row r="40" spans="1:150" s="203" customFormat="1">
      <c r="A40" s="247"/>
      <c r="B40" s="248"/>
      <c r="C40" s="249"/>
      <c r="D40" s="250"/>
      <c r="E40" s="251"/>
      <c r="F40" s="252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5"/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5"/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</row>
    <row r="41" spans="1:150" s="203" customFormat="1">
      <c r="A41" s="253"/>
      <c r="B41" s="254"/>
      <c r="C41" s="255"/>
      <c r="D41" s="256"/>
      <c r="E41" s="257"/>
      <c r="F41" s="258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  <c r="DE41" s="155"/>
      <c r="DF41" s="155"/>
      <c r="DG41" s="155"/>
      <c r="DH41" s="155"/>
      <c r="DI41" s="155"/>
      <c r="DJ41" s="155"/>
      <c r="DK41" s="155"/>
      <c r="DL41" s="155"/>
      <c r="DM41" s="155"/>
      <c r="DN41" s="155"/>
      <c r="DO41" s="155"/>
      <c r="DP41" s="155"/>
      <c r="DQ41" s="155"/>
      <c r="DR41" s="155"/>
      <c r="DS41" s="155"/>
      <c r="DT41" s="155"/>
      <c r="DU41" s="155"/>
      <c r="DV41" s="155"/>
      <c r="DW41" s="155"/>
      <c r="DX41" s="155"/>
      <c r="DY41" s="155"/>
      <c r="DZ41" s="155"/>
      <c r="EA41" s="155"/>
      <c r="EB41" s="155"/>
      <c r="EC41" s="155"/>
      <c r="ED41" s="155"/>
      <c r="EE41" s="155"/>
      <c r="EF41" s="155"/>
      <c r="EG41" s="155"/>
      <c r="EH41" s="155"/>
      <c r="EI41" s="155"/>
      <c r="EJ41" s="155"/>
      <c r="EK41" s="155"/>
      <c r="EL41" s="155"/>
      <c r="EM41" s="155"/>
      <c r="EN41" s="155"/>
      <c r="EO41" s="155"/>
      <c r="EP41" s="155"/>
      <c r="EQ41" s="155"/>
      <c r="ER41" s="155"/>
      <c r="ES41" s="155"/>
      <c r="ET41" s="155"/>
    </row>
    <row r="42" spans="1:150" s="260" customFormat="1" ht="25.5" customHeight="1">
      <c r="A42" s="259" t="s">
        <v>136</v>
      </c>
      <c r="B42" s="496" t="s">
        <v>137</v>
      </c>
      <c r="C42" s="496"/>
      <c r="D42" s="496"/>
      <c r="E42" s="496"/>
      <c r="F42" s="497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  <c r="DE42" s="155"/>
      <c r="DF42" s="155"/>
      <c r="DG42" s="155"/>
      <c r="DH42" s="155"/>
      <c r="DI42" s="155"/>
      <c r="DJ42" s="155"/>
      <c r="DK42" s="155"/>
      <c r="DL42" s="155"/>
      <c r="DM42" s="155"/>
      <c r="DN42" s="155"/>
      <c r="DO42" s="155"/>
      <c r="DP42" s="155"/>
      <c r="DQ42" s="155"/>
      <c r="DR42" s="155"/>
      <c r="DS42" s="155"/>
      <c r="DT42" s="155"/>
      <c r="DU42" s="155"/>
      <c r="DV42" s="155"/>
      <c r="DW42" s="155"/>
      <c r="DX42" s="155"/>
      <c r="DY42" s="155"/>
      <c r="DZ42" s="155"/>
      <c r="EA42" s="155"/>
      <c r="EB42" s="155"/>
      <c r="EC42" s="155"/>
      <c r="ED42" s="155"/>
      <c r="EE42" s="155"/>
      <c r="EF42" s="155"/>
      <c r="EG42" s="155"/>
      <c r="EH42" s="155"/>
      <c r="EI42" s="155"/>
      <c r="EJ42" s="155"/>
      <c r="EK42" s="155"/>
      <c r="EL42" s="155"/>
      <c r="EM42" s="155"/>
      <c r="EN42" s="155"/>
      <c r="EO42" s="155"/>
      <c r="EP42" s="155"/>
      <c r="EQ42" s="155"/>
      <c r="ER42" s="155"/>
      <c r="ES42" s="155"/>
      <c r="ET42" s="155"/>
    </row>
    <row r="43" spans="1:150">
      <c r="A43" s="183"/>
      <c r="B43" s="261"/>
      <c r="C43" s="262"/>
      <c r="D43" s="263"/>
      <c r="E43" s="264"/>
      <c r="F43" s="265"/>
    </row>
    <row r="44" spans="1:150">
      <c r="A44" s="266" t="s">
        <v>13</v>
      </c>
      <c r="B44" s="267" t="s">
        <v>138</v>
      </c>
      <c r="C44" s="268"/>
      <c r="D44" s="269"/>
      <c r="E44" s="270"/>
      <c r="F44" s="271"/>
    </row>
    <row r="45" spans="1:150" s="203" customFormat="1">
      <c r="A45" s="272"/>
      <c r="B45" s="273"/>
      <c r="C45" s="274"/>
      <c r="D45" s="275"/>
      <c r="E45" s="276"/>
      <c r="F45" s="277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  <c r="DE45" s="155"/>
      <c r="DF45" s="155"/>
      <c r="DG45" s="155"/>
      <c r="DH45" s="155"/>
      <c r="DI45" s="155"/>
      <c r="DJ45" s="155"/>
      <c r="DK45" s="155"/>
      <c r="DL45" s="155"/>
      <c r="DM45" s="155"/>
      <c r="DN45" s="155"/>
      <c r="DO45" s="155"/>
      <c r="DP45" s="155"/>
      <c r="DQ45" s="155"/>
      <c r="DR45" s="155"/>
      <c r="DS45" s="155"/>
      <c r="DT45" s="155"/>
      <c r="DU45" s="155"/>
      <c r="DV45" s="155"/>
      <c r="DW45" s="155"/>
      <c r="DX45" s="155"/>
      <c r="DY45" s="155"/>
      <c r="DZ45" s="155"/>
      <c r="EA45" s="155"/>
      <c r="EB45" s="155"/>
      <c r="EC45" s="155"/>
      <c r="ED45" s="155"/>
      <c r="EE45" s="155"/>
      <c r="EF45" s="155"/>
      <c r="EG45" s="155"/>
      <c r="EH45" s="155"/>
      <c r="EI45" s="155"/>
      <c r="EJ45" s="155"/>
      <c r="EK45" s="155"/>
      <c r="EL45" s="155"/>
      <c r="EM45" s="155"/>
      <c r="EN45" s="155"/>
      <c r="EO45" s="155"/>
      <c r="EP45" s="155"/>
      <c r="EQ45" s="155"/>
      <c r="ER45" s="155"/>
      <c r="ES45" s="155"/>
      <c r="ET45" s="155"/>
    </row>
    <row r="46" spans="1:150" s="203" customFormat="1" ht="25.5">
      <c r="A46" s="278" t="s">
        <v>130</v>
      </c>
      <c r="B46" s="279" t="s">
        <v>139</v>
      </c>
      <c r="C46" s="280"/>
      <c r="D46" s="281"/>
      <c r="E46" s="282"/>
      <c r="F46" s="283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  <c r="DE46" s="155"/>
      <c r="DF46" s="155"/>
      <c r="DG46" s="155"/>
      <c r="DH46" s="155"/>
      <c r="DI46" s="155"/>
      <c r="DJ46" s="155"/>
      <c r="DK46" s="155"/>
      <c r="DL46" s="155"/>
      <c r="DM46" s="155"/>
      <c r="DN46" s="155"/>
      <c r="DO46" s="155"/>
      <c r="DP46" s="155"/>
      <c r="DQ46" s="155"/>
      <c r="DR46" s="155"/>
      <c r="DS46" s="155"/>
      <c r="DT46" s="155"/>
      <c r="DU46" s="155"/>
      <c r="DV46" s="155"/>
      <c r="DW46" s="155"/>
      <c r="DX46" s="155"/>
      <c r="DY46" s="155"/>
      <c r="DZ46" s="155"/>
      <c r="EA46" s="155"/>
      <c r="EB46" s="155"/>
      <c r="EC46" s="155"/>
      <c r="ED46" s="155"/>
      <c r="EE46" s="155"/>
      <c r="EF46" s="155"/>
      <c r="EG46" s="155"/>
      <c r="EH46" s="155"/>
      <c r="EI46" s="155"/>
      <c r="EJ46" s="155"/>
      <c r="EK46" s="155"/>
      <c r="EL46" s="155"/>
      <c r="EM46" s="155"/>
      <c r="EN46" s="155"/>
      <c r="EO46" s="155"/>
      <c r="EP46" s="155"/>
      <c r="EQ46" s="155"/>
      <c r="ER46" s="155"/>
      <c r="ES46" s="155"/>
      <c r="ET46" s="155"/>
    </row>
    <row r="47" spans="1:150" s="203" customFormat="1">
      <c r="A47" s="278"/>
      <c r="B47" s="284" t="s">
        <v>286</v>
      </c>
      <c r="C47" s="280" t="s">
        <v>131</v>
      </c>
      <c r="D47" s="281">
        <v>385</v>
      </c>
      <c r="E47" s="285"/>
      <c r="F47" s="283">
        <f>E47*D47</f>
        <v>0</v>
      </c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  <c r="DE47" s="155"/>
      <c r="DF47" s="155"/>
      <c r="DG47" s="155"/>
      <c r="DH47" s="155"/>
      <c r="DI47" s="155"/>
      <c r="DJ47" s="155"/>
      <c r="DK47" s="155"/>
      <c r="DL47" s="155"/>
      <c r="DM47" s="155"/>
      <c r="DN47" s="155"/>
      <c r="DO47" s="155"/>
      <c r="DP47" s="155"/>
      <c r="DQ47" s="155"/>
      <c r="DR47" s="155"/>
      <c r="DS47" s="155"/>
      <c r="DT47" s="155"/>
      <c r="DU47" s="155"/>
      <c r="DV47" s="155"/>
      <c r="DW47" s="155"/>
      <c r="DX47" s="155"/>
      <c r="DY47" s="155"/>
      <c r="DZ47" s="155"/>
      <c r="EA47" s="155"/>
      <c r="EB47" s="155"/>
      <c r="EC47" s="155"/>
      <c r="ED47" s="155"/>
      <c r="EE47" s="155"/>
      <c r="EF47" s="155"/>
      <c r="EG47" s="155"/>
      <c r="EH47" s="155"/>
      <c r="EI47" s="155"/>
      <c r="EJ47" s="155"/>
      <c r="EK47" s="155"/>
      <c r="EL47" s="155"/>
      <c r="EM47" s="155"/>
      <c r="EN47" s="155"/>
      <c r="EO47" s="155"/>
      <c r="EP47" s="155"/>
      <c r="EQ47" s="155"/>
      <c r="ER47" s="155"/>
      <c r="ES47" s="155"/>
      <c r="ET47" s="155"/>
    </row>
    <row r="48" spans="1:150" s="286" customFormat="1">
      <c r="A48" s="278"/>
      <c r="B48" s="284" t="s">
        <v>287</v>
      </c>
      <c r="C48" s="280" t="s">
        <v>131</v>
      </c>
      <c r="D48" s="281">
        <v>335</v>
      </c>
      <c r="E48" s="283"/>
      <c r="F48" s="283">
        <f>E48*D48</f>
        <v>0</v>
      </c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  <c r="DE48" s="155"/>
      <c r="DF48" s="155"/>
      <c r="DG48" s="155"/>
      <c r="DH48" s="155"/>
      <c r="DI48" s="155"/>
      <c r="DJ48" s="155"/>
      <c r="DK48" s="155"/>
      <c r="DL48" s="155"/>
      <c r="DM48" s="155"/>
      <c r="DN48" s="155"/>
      <c r="DO48" s="155"/>
      <c r="DP48" s="155"/>
      <c r="DQ48" s="155"/>
      <c r="DR48" s="155"/>
      <c r="DS48" s="155"/>
      <c r="DT48" s="155"/>
      <c r="DU48" s="155"/>
      <c r="DV48" s="155"/>
      <c r="DW48" s="155"/>
      <c r="DX48" s="155"/>
      <c r="DY48" s="155"/>
      <c r="DZ48" s="155"/>
      <c r="EA48" s="155"/>
      <c r="EB48" s="155"/>
      <c r="EC48" s="155"/>
      <c r="ED48" s="155"/>
      <c r="EE48" s="155"/>
      <c r="EF48" s="155"/>
      <c r="EG48" s="155"/>
      <c r="EH48" s="155"/>
      <c r="EI48" s="155"/>
      <c r="EJ48" s="155"/>
      <c r="EK48" s="155"/>
      <c r="EL48" s="155"/>
      <c r="EM48" s="155"/>
      <c r="EN48" s="155"/>
      <c r="EO48" s="155"/>
      <c r="EP48" s="155"/>
      <c r="EQ48" s="155"/>
      <c r="ER48" s="155"/>
      <c r="ES48" s="155"/>
      <c r="ET48" s="155"/>
    </row>
    <row r="49" spans="1:150" s="203" customFormat="1">
      <c r="A49" s="278"/>
      <c r="B49" s="284" t="s">
        <v>288</v>
      </c>
      <c r="C49" s="280" t="s">
        <v>131</v>
      </c>
      <c r="D49" s="281">
        <v>20</v>
      </c>
      <c r="E49" s="283"/>
      <c r="F49" s="283">
        <f>E49*D49</f>
        <v>0</v>
      </c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  <c r="DE49" s="155"/>
      <c r="DF49" s="155"/>
      <c r="DG49" s="155"/>
      <c r="DH49" s="155"/>
      <c r="DI49" s="155"/>
      <c r="DJ49" s="155"/>
      <c r="DK49" s="155"/>
      <c r="DL49" s="155"/>
      <c r="DM49" s="155"/>
      <c r="DN49" s="155"/>
      <c r="DO49" s="155"/>
      <c r="DP49" s="155"/>
      <c r="DQ49" s="155"/>
      <c r="DR49" s="155"/>
      <c r="DS49" s="155"/>
      <c r="DT49" s="155"/>
      <c r="DU49" s="155"/>
      <c r="DV49" s="155"/>
      <c r="DW49" s="155"/>
      <c r="DX49" s="155"/>
      <c r="DY49" s="155"/>
      <c r="DZ49" s="155"/>
      <c r="EA49" s="155"/>
      <c r="EB49" s="155"/>
      <c r="EC49" s="155"/>
      <c r="ED49" s="155"/>
      <c r="EE49" s="155"/>
      <c r="EF49" s="155"/>
      <c r="EG49" s="155"/>
      <c r="EH49" s="155"/>
      <c r="EI49" s="155"/>
      <c r="EJ49" s="155"/>
      <c r="EK49" s="155"/>
      <c r="EL49" s="155"/>
      <c r="EM49" s="155"/>
      <c r="EN49" s="155"/>
      <c r="EO49" s="155"/>
      <c r="EP49" s="155"/>
      <c r="EQ49" s="155"/>
      <c r="ER49" s="155"/>
      <c r="ES49" s="155"/>
      <c r="ET49" s="155"/>
    </row>
    <row r="50" spans="1:150" s="203" customFormat="1">
      <c r="A50" s="278"/>
      <c r="B50" s="284" t="s">
        <v>289</v>
      </c>
      <c r="C50" s="280" t="s">
        <v>131</v>
      </c>
      <c r="D50" s="281">
        <v>35</v>
      </c>
      <c r="E50" s="283"/>
      <c r="F50" s="283">
        <f>E50*D50</f>
        <v>0</v>
      </c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  <c r="BI50" s="155"/>
      <c r="BJ50" s="155"/>
      <c r="BK50" s="155"/>
      <c r="BL50" s="155"/>
      <c r="BM50" s="155"/>
      <c r="BN50" s="155"/>
      <c r="BO50" s="155"/>
      <c r="BP50" s="155"/>
      <c r="BQ50" s="155"/>
      <c r="BR50" s="155"/>
      <c r="BS50" s="155"/>
      <c r="BT50" s="155"/>
      <c r="BU50" s="155"/>
      <c r="BV50" s="155"/>
      <c r="BW50" s="155"/>
      <c r="BX50" s="155"/>
      <c r="BY50" s="155"/>
      <c r="BZ50" s="155"/>
      <c r="CA50" s="155"/>
      <c r="CB50" s="155"/>
      <c r="CC50" s="155"/>
      <c r="CD50" s="155"/>
      <c r="CE50" s="155"/>
      <c r="CF50" s="155"/>
      <c r="CG50" s="155"/>
      <c r="CH50" s="155"/>
      <c r="CI50" s="155"/>
      <c r="CJ50" s="155"/>
      <c r="CK50" s="155"/>
      <c r="CL50" s="155"/>
      <c r="CM50" s="155"/>
      <c r="CN50" s="155"/>
      <c r="CO50" s="155"/>
      <c r="CP50" s="155"/>
      <c r="CQ50" s="155"/>
      <c r="CR50" s="155"/>
      <c r="CS50" s="155"/>
      <c r="CT50" s="155"/>
      <c r="CU50" s="155"/>
      <c r="CV50" s="155"/>
      <c r="CW50" s="155"/>
      <c r="CX50" s="155"/>
      <c r="CY50" s="155"/>
      <c r="CZ50" s="155"/>
      <c r="DA50" s="155"/>
      <c r="DB50" s="155"/>
      <c r="DC50" s="155"/>
      <c r="DD50" s="155"/>
      <c r="DE50" s="155"/>
      <c r="DF50" s="155"/>
      <c r="DG50" s="155"/>
      <c r="DH50" s="155"/>
      <c r="DI50" s="155"/>
      <c r="DJ50" s="155"/>
      <c r="DK50" s="155"/>
      <c r="DL50" s="155"/>
      <c r="DM50" s="155"/>
      <c r="DN50" s="155"/>
      <c r="DO50" s="155"/>
      <c r="DP50" s="155"/>
      <c r="DQ50" s="155"/>
      <c r="DR50" s="155"/>
      <c r="DS50" s="155"/>
      <c r="DT50" s="155"/>
      <c r="DU50" s="155"/>
      <c r="DV50" s="155"/>
      <c r="DW50" s="155"/>
      <c r="DX50" s="155"/>
      <c r="DY50" s="155"/>
      <c r="DZ50" s="155"/>
      <c r="EA50" s="155"/>
      <c r="EB50" s="155"/>
      <c r="EC50" s="155"/>
      <c r="ED50" s="155"/>
      <c r="EE50" s="155"/>
      <c r="EF50" s="155"/>
      <c r="EG50" s="155"/>
      <c r="EH50" s="155"/>
      <c r="EI50" s="155"/>
      <c r="EJ50" s="155"/>
      <c r="EK50" s="155"/>
      <c r="EL50" s="155"/>
      <c r="EM50" s="155"/>
      <c r="EN50" s="155"/>
      <c r="EO50" s="155"/>
      <c r="EP50" s="155"/>
      <c r="EQ50" s="155"/>
      <c r="ER50" s="155"/>
      <c r="ES50" s="155"/>
      <c r="ET50" s="155"/>
    </row>
    <row r="51" spans="1:150" s="203" customFormat="1">
      <c r="A51" s="278"/>
      <c r="B51" s="284" t="s">
        <v>290</v>
      </c>
      <c r="C51" s="280" t="s">
        <v>131</v>
      </c>
      <c r="D51" s="281">
        <v>15</v>
      </c>
      <c r="E51" s="283"/>
      <c r="F51" s="283">
        <f>E51*D51</f>
        <v>0</v>
      </c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  <c r="BI51" s="155"/>
      <c r="BJ51" s="155"/>
      <c r="BK51" s="155"/>
      <c r="BL51" s="155"/>
      <c r="BM51" s="155"/>
      <c r="BN51" s="155"/>
      <c r="BO51" s="155"/>
      <c r="BP51" s="155"/>
      <c r="BQ51" s="155"/>
      <c r="BR51" s="155"/>
      <c r="BS51" s="155"/>
      <c r="BT51" s="155"/>
      <c r="BU51" s="155"/>
      <c r="BV51" s="155"/>
      <c r="BW51" s="155"/>
      <c r="BX51" s="155"/>
      <c r="BY51" s="155"/>
      <c r="BZ51" s="155"/>
      <c r="CA51" s="155"/>
      <c r="CB51" s="155"/>
      <c r="CC51" s="155"/>
      <c r="CD51" s="155"/>
      <c r="CE51" s="155"/>
      <c r="CF51" s="155"/>
      <c r="CG51" s="155"/>
      <c r="CH51" s="155"/>
      <c r="CI51" s="155"/>
      <c r="CJ51" s="155"/>
      <c r="CK51" s="155"/>
      <c r="CL51" s="155"/>
      <c r="CM51" s="155"/>
      <c r="CN51" s="155"/>
      <c r="CO51" s="155"/>
      <c r="CP51" s="155"/>
      <c r="CQ51" s="155"/>
      <c r="CR51" s="155"/>
      <c r="CS51" s="155"/>
      <c r="CT51" s="155"/>
      <c r="CU51" s="155"/>
      <c r="CV51" s="155"/>
      <c r="CW51" s="155"/>
      <c r="CX51" s="155"/>
      <c r="CY51" s="155"/>
      <c r="CZ51" s="155"/>
      <c r="DA51" s="155"/>
      <c r="DB51" s="155"/>
      <c r="DC51" s="155"/>
      <c r="DD51" s="155"/>
      <c r="DE51" s="155"/>
      <c r="DF51" s="155"/>
      <c r="DG51" s="155"/>
      <c r="DH51" s="155"/>
      <c r="DI51" s="155"/>
      <c r="DJ51" s="155"/>
      <c r="DK51" s="155"/>
      <c r="DL51" s="155"/>
      <c r="DM51" s="155"/>
      <c r="DN51" s="155"/>
      <c r="DO51" s="155"/>
      <c r="DP51" s="155"/>
      <c r="DQ51" s="155"/>
      <c r="DR51" s="155"/>
      <c r="DS51" s="155"/>
      <c r="DT51" s="155"/>
      <c r="DU51" s="155"/>
      <c r="DV51" s="155"/>
      <c r="DW51" s="155"/>
      <c r="DX51" s="155"/>
      <c r="DY51" s="155"/>
      <c r="DZ51" s="155"/>
      <c r="EA51" s="155"/>
      <c r="EB51" s="155"/>
      <c r="EC51" s="155"/>
      <c r="ED51" s="155"/>
      <c r="EE51" s="155"/>
      <c r="EF51" s="155"/>
      <c r="EG51" s="155"/>
      <c r="EH51" s="155"/>
      <c r="EI51" s="155"/>
      <c r="EJ51" s="155"/>
      <c r="EK51" s="155"/>
      <c r="EL51" s="155"/>
      <c r="EM51" s="155"/>
      <c r="EN51" s="155"/>
      <c r="EO51" s="155"/>
      <c r="EP51" s="155"/>
      <c r="EQ51" s="155"/>
      <c r="ER51" s="155"/>
      <c r="ES51" s="155"/>
      <c r="ET51" s="155"/>
    </row>
    <row r="52" spans="1:150" s="203" customFormat="1">
      <c r="A52" s="278"/>
      <c r="B52" s="284"/>
      <c r="C52" s="280"/>
      <c r="D52" s="281"/>
      <c r="E52" s="282"/>
      <c r="F52" s="283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  <c r="BI52" s="155"/>
      <c r="BJ52" s="155"/>
      <c r="BK52" s="155"/>
      <c r="BL52" s="155"/>
      <c r="BM52" s="155"/>
      <c r="BN52" s="155"/>
      <c r="BO52" s="155"/>
      <c r="BP52" s="155"/>
      <c r="BQ52" s="155"/>
      <c r="BR52" s="155"/>
      <c r="BS52" s="155"/>
      <c r="BT52" s="155"/>
      <c r="BU52" s="155"/>
      <c r="BV52" s="155"/>
      <c r="BW52" s="155"/>
      <c r="BX52" s="155"/>
      <c r="BY52" s="155"/>
      <c r="BZ52" s="155"/>
      <c r="CA52" s="155"/>
      <c r="CB52" s="155"/>
      <c r="CC52" s="155"/>
      <c r="CD52" s="155"/>
      <c r="CE52" s="155"/>
      <c r="CF52" s="155"/>
      <c r="CG52" s="155"/>
      <c r="CH52" s="155"/>
      <c r="CI52" s="155"/>
      <c r="CJ52" s="155"/>
      <c r="CK52" s="155"/>
      <c r="CL52" s="155"/>
      <c r="CM52" s="155"/>
      <c r="CN52" s="155"/>
      <c r="CO52" s="155"/>
      <c r="CP52" s="155"/>
      <c r="CQ52" s="155"/>
      <c r="CR52" s="155"/>
      <c r="CS52" s="155"/>
      <c r="CT52" s="155"/>
      <c r="CU52" s="155"/>
      <c r="CV52" s="155"/>
      <c r="CW52" s="155"/>
      <c r="CX52" s="155"/>
      <c r="CY52" s="155"/>
      <c r="CZ52" s="155"/>
      <c r="DA52" s="155"/>
      <c r="DB52" s="155"/>
      <c r="DC52" s="155"/>
      <c r="DD52" s="155"/>
      <c r="DE52" s="155"/>
      <c r="DF52" s="155"/>
      <c r="DG52" s="155"/>
      <c r="DH52" s="155"/>
      <c r="DI52" s="155"/>
      <c r="DJ52" s="155"/>
      <c r="DK52" s="155"/>
      <c r="DL52" s="155"/>
      <c r="DM52" s="155"/>
      <c r="DN52" s="155"/>
      <c r="DO52" s="155"/>
      <c r="DP52" s="155"/>
      <c r="DQ52" s="155"/>
      <c r="DR52" s="155"/>
      <c r="DS52" s="155"/>
      <c r="DT52" s="155"/>
      <c r="DU52" s="155"/>
      <c r="DV52" s="155"/>
      <c r="DW52" s="155"/>
      <c r="DX52" s="155"/>
      <c r="DY52" s="155"/>
      <c r="DZ52" s="155"/>
      <c r="EA52" s="155"/>
      <c r="EB52" s="155"/>
      <c r="EC52" s="155"/>
      <c r="ED52" s="155"/>
      <c r="EE52" s="155"/>
      <c r="EF52" s="155"/>
      <c r="EG52" s="155"/>
      <c r="EH52" s="155"/>
      <c r="EI52" s="155"/>
      <c r="EJ52" s="155"/>
      <c r="EK52" s="155"/>
      <c r="EL52" s="155"/>
      <c r="EM52" s="155"/>
      <c r="EN52" s="155"/>
      <c r="EO52" s="155"/>
      <c r="EP52" s="155"/>
      <c r="EQ52" s="155"/>
      <c r="ER52" s="155"/>
      <c r="ES52" s="155"/>
      <c r="ET52" s="155"/>
    </row>
    <row r="53" spans="1:150" s="203" customFormat="1" ht="27" customHeight="1">
      <c r="A53" s="278" t="s">
        <v>136</v>
      </c>
      <c r="B53" s="279" t="s">
        <v>140</v>
      </c>
      <c r="C53" s="280"/>
      <c r="D53" s="281"/>
      <c r="E53" s="282"/>
      <c r="F53" s="283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  <c r="BI53" s="155"/>
      <c r="BJ53" s="155"/>
      <c r="BK53" s="155"/>
      <c r="BL53" s="155"/>
      <c r="BM53" s="155"/>
      <c r="BN53" s="155"/>
      <c r="BO53" s="155"/>
      <c r="BP53" s="155"/>
      <c r="BQ53" s="155"/>
      <c r="BR53" s="155"/>
      <c r="BS53" s="155"/>
      <c r="BT53" s="155"/>
      <c r="BU53" s="155"/>
      <c r="BV53" s="155"/>
      <c r="BW53" s="155"/>
      <c r="BX53" s="155"/>
      <c r="BY53" s="155"/>
      <c r="BZ53" s="155"/>
      <c r="CA53" s="155"/>
      <c r="CB53" s="155"/>
      <c r="CC53" s="155"/>
      <c r="CD53" s="155"/>
      <c r="CE53" s="155"/>
      <c r="CF53" s="155"/>
      <c r="CG53" s="155"/>
      <c r="CH53" s="155"/>
      <c r="CI53" s="155"/>
      <c r="CJ53" s="155"/>
      <c r="CK53" s="155"/>
      <c r="CL53" s="155"/>
      <c r="CM53" s="155"/>
      <c r="CN53" s="155"/>
      <c r="CO53" s="155"/>
      <c r="CP53" s="155"/>
      <c r="CQ53" s="155"/>
      <c r="CR53" s="155"/>
      <c r="CS53" s="155"/>
      <c r="CT53" s="155"/>
      <c r="CU53" s="155"/>
      <c r="CV53" s="155"/>
      <c r="CW53" s="155"/>
      <c r="CX53" s="155"/>
      <c r="CY53" s="155"/>
      <c r="CZ53" s="155"/>
      <c r="DA53" s="155"/>
      <c r="DB53" s="155"/>
      <c r="DC53" s="155"/>
      <c r="DD53" s="155"/>
      <c r="DE53" s="155"/>
      <c r="DF53" s="155"/>
      <c r="DG53" s="155"/>
      <c r="DH53" s="155"/>
      <c r="DI53" s="155"/>
      <c r="DJ53" s="155"/>
      <c r="DK53" s="155"/>
      <c r="DL53" s="155"/>
      <c r="DM53" s="155"/>
      <c r="DN53" s="155"/>
      <c r="DO53" s="155"/>
      <c r="DP53" s="155"/>
      <c r="DQ53" s="155"/>
      <c r="DR53" s="155"/>
      <c r="DS53" s="155"/>
      <c r="DT53" s="155"/>
      <c r="DU53" s="155"/>
      <c r="DV53" s="155"/>
      <c r="DW53" s="155"/>
      <c r="DX53" s="155"/>
      <c r="DY53" s="155"/>
      <c r="DZ53" s="155"/>
      <c r="EA53" s="155"/>
      <c r="EB53" s="155"/>
      <c r="EC53" s="155"/>
      <c r="ED53" s="155"/>
      <c r="EE53" s="155"/>
      <c r="EF53" s="155"/>
      <c r="EG53" s="155"/>
      <c r="EH53" s="155"/>
      <c r="EI53" s="155"/>
      <c r="EJ53" s="155"/>
      <c r="EK53" s="155"/>
      <c r="EL53" s="155"/>
      <c r="EM53" s="155"/>
      <c r="EN53" s="155"/>
      <c r="EO53" s="155"/>
      <c r="EP53" s="155"/>
      <c r="EQ53" s="155"/>
      <c r="ER53" s="155"/>
      <c r="ES53" s="155"/>
      <c r="ET53" s="155"/>
    </row>
    <row r="54" spans="1:150" s="203" customFormat="1">
      <c r="A54" s="278"/>
      <c r="B54" s="284" t="s">
        <v>141</v>
      </c>
      <c r="C54" s="280" t="s">
        <v>131</v>
      </c>
      <c r="D54" s="281">
        <v>55</v>
      </c>
      <c r="E54" s="283"/>
      <c r="F54" s="283">
        <f>E54*D54</f>
        <v>0</v>
      </c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155"/>
      <c r="CQ54" s="155"/>
      <c r="CR54" s="155"/>
      <c r="CS54" s="155"/>
      <c r="CT54" s="155"/>
      <c r="CU54" s="155"/>
      <c r="CV54" s="155"/>
      <c r="CW54" s="155"/>
      <c r="CX54" s="155"/>
      <c r="CY54" s="155"/>
      <c r="CZ54" s="155"/>
      <c r="DA54" s="155"/>
      <c r="DB54" s="155"/>
      <c r="DC54" s="155"/>
      <c r="DD54" s="155"/>
      <c r="DE54" s="155"/>
      <c r="DF54" s="155"/>
      <c r="DG54" s="155"/>
      <c r="DH54" s="155"/>
      <c r="DI54" s="155"/>
      <c r="DJ54" s="155"/>
      <c r="DK54" s="155"/>
      <c r="DL54" s="155"/>
      <c r="DM54" s="155"/>
      <c r="DN54" s="155"/>
      <c r="DO54" s="155"/>
      <c r="DP54" s="155"/>
      <c r="DQ54" s="155"/>
      <c r="DR54" s="155"/>
      <c r="DS54" s="155"/>
      <c r="DT54" s="155"/>
      <c r="DU54" s="155"/>
      <c r="DV54" s="155"/>
      <c r="DW54" s="155"/>
      <c r="DX54" s="155"/>
      <c r="DY54" s="155"/>
      <c r="DZ54" s="155"/>
      <c r="EA54" s="155"/>
      <c r="EB54" s="155"/>
      <c r="EC54" s="155"/>
      <c r="ED54" s="155"/>
      <c r="EE54" s="155"/>
      <c r="EF54" s="155"/>
      <c r="EG54" s="155"/>
      <c r="EH54" s="155"/>
      <c r="EI54" s="155"/>
      <c r="EJ54" s="155"/>
      <c r="EK54" s="155"/>
      <c r="EL54" s="155"/>
      <c r="EM54" s="155"/>
      <c r="EN54" s="155"/>
      <c r="EO54" s="155"/>
      <c r="EP54" s="155"/>
      <c r="EQ54" s="155"/>
      <c r="ER54" s="155"/>
      <c r="ES54" s="155"/>
      <c r="ET54" s="155"/>
    </row>
    <row r="55" spans="1:150" s="203" customFormat="1">
      <c r="A55" s="278"/>
      <c r="B55" s="284" t="s">
        <v>142</v>
      </c>
      <c r="C55" s="280" t="s">
        <v>131</v>
      </c>
      <c r="D55" s="281">
        <v>105</v>
      </c>
      <c r="E55" s="283"/>
      <c r="F55" s="283">
        <f>E55*D55</f>
        <v>0</v>
      </c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CX55" s="155"/>
      <c r="CY55" s="155"/>
      <c r="CZ55" s="155"/>
      <c r="DA55" s="155"/>
      <c r="DB55" s="155"/>
      <c r="DC55" s="155"/>
      <c r="DD55" s="155"/>
      <c r="DE55" s="155"/>
      <c r="DF55" s="155"/>
      <c r="DG55" s="155"/>
      <c r="DH55" s="155"/>
      <c r="DI55" s="155"/>
      <c r="DJ55" s="155"/>
      <c r="DK55" s="155"/>
      <c r="DL55" s="155"/>
      <c r="DM55" s="155"/>
      <c r="DN55" s="155"/>
      <c r="DO55" s="155"/>
      <c r="DP55" s="155"/>
      <c r="DQ55" s="155"/>
      <c r="DR55" s="155"/>
      <c r="DS55" s="155"/>
      <c r="DT55" s="155"/>
      <c r="DU55" s="155"/>
      <c r="DV55" s="155"/>
      <c r="DW55" s="155"/>
      <c r="DX55" s="155"/>
      <c r="DY55" s="155"/>
      <c r="DZ55" s="155"/>
      <c r="EA55" s="155"/>
      <c r="EB55" s="155"/>
      <c r="EC55" s="155"/>
      <c r="ED55" s="155"/>
      <c r="EE55" s="155"/>
      <c r="EF55" s="155"/>
      <c r="EG55" s="155"/>
      <c r="EH55" s="155"/>
      <c r="EI55" s="155"/>
      <c r="EJ55" s="155"/>
      <c r="EK55" s="155"/>
      <c r="EL55" s="155"/>
      <c r="EM55" s="155"/>
      <c r="EN55" s="155"/>
      <c r="EO55" s="155"/>
      <c r="EP55" s="155"/>
      <c r="EQ55" s="155"/>
      <c r="ER55" s="155"/>
      <c r="ES55" s="155"/>
      <c r="ET55" s="155"/>
    </row>
    <row r="56" spans="1:150" s="203" customFormat="1">
      <c r="A56" s="278"/>
      <c r="B56" s="284" t="s">
        <v>143</v>
      </c>
      <c r="C56" s="280" t="s">
        <v>131</v>
      </c>
      <c r="D56" s="281">
        <v>210</v>
      </c>
      <c r="E56" s="283"/>
      <c r="F56" s="283">
        <f>E56*D56</f>
        <v>0</v>
      </c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  <c r="CW56" s="155"/>
      <c r="CX56" s="155"/>
      <c r="CY56" s="155"/>
      <c r="CZ56" s="155"/>
      <c r="DA56" s="155"/>
      <c r="DB56" s="155"/>
      <c r="DC56" s="155"/>
      <c r="DD56" s="155"/>
      <c r="DE56" s="155"/>
      <c r="DF56" s="155"/>
      <c r="DG56" s="155"/>
      <c r="DH56" s="155"/>
      <c r="DI56" s="155"/>
      <c r="DJ56" s="155"/>
      <c r="DK56" s="155"/>
      <c r="DL56" s="155"/>
      <c r="DM56" s="155"/>
      <c r="DN56" s="155"/>
      <c r="DO56" s="155"/>
      <c r="DP56" s="155"/>
      <c r="DQ56" s="155"/>
      <c r="DR56" s="155"/>
      <c r="DS56" s="155"/>
      <c r="DT56" s="155"/>
      <c r="DU56" s="155"/>
      <c r="DV56" s="155"/>
      <c r="DW56" s="155"/>
      <c r="DX56" s="155"/>
      <c r="DY56" s="155"/>
      <c r="DZ56" s="155"/>
      <c r="EA56" s="155"/>
      <c r="EB56" s="155"/>
      <c r="EC56" s="155"/>
      <c r="ED56" s="155"/>
      <c r="EE56" s="155"/>
      <c r="EF56" s="155"/>
      <c r="EG56" s="155"/>
      <c r="EH56" s="155"/>
      <c r="EI56" s="155"/>
      <c r="EJ56" s="155"/>
      <c r="EK56" s="155"/>
      <c r="EL56" s="155"/>
      <c r="EM56" s="155"/>
      <c r="EN56" s="155"/>
      <c r="EO56" s="155"/>
      <c r="EP56" s="155"/>
      <c r="EQ56" s="155"/>
      <c r="ER56" s="155"/>
      <c r="ES56" s="155"/>
      <c r="ET56" s="155"/>
    </row>
    <row r="57" spans="1:150" s="203" customFormat="1">
      <c r="A57" s="278"/>
      <c r="B57" s="284" t="s">
        <v>144</v>
      </c>
      <c r="C57" s="280" t="s">
        <v>131</v>
      </c>
      <c r="D57" s="281">
        <v>225</v>
      </c>
      <c r="E57" s="283"/>
      <c r="F57" s="283">
        <f>E57*D57</f>
        <v>0</v>
      </c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  <c r="CW57" s="155"/>
      <c r="CX57" s="155"/>
      <c r="CY57" s="155"/>
      <c r="CZ57" s="155"/>
      <c r="DA57" s="155"/>
      <c r="DB57" s="155"/>
      <c r="DC57" s="155"/>
      <c r="DD57" s="155"/>
      <c r="DE57" s="155"/>
      <c r="DF57" s="155"/>
      <c r="DG57" s="155"/>
      <c r="DH57" s="155"/>
      <c r="DI57" s="155"/>
      <c r="DJ57" s="155"/>
      <c r="DK57" s="155"/>
      <c r="DL57" s="155"/>
      <c r="DM57" s="155"/>
      <c r="DN57" s="155"/>
      <c r="DO57" s="155"/>
      <c r="DP57" s="155"/>
      <c r="DQ57" s="155"/>
      <c r="DR57" s="155"/>
      <c r="DS57" s="155"/>
      <c r="DT57" s="155"/>
      <c r="DU57" s="155"/>
      <c r="DV57" s="155"/>
      <c r="DW57" s="155"/>
      <c r="DX57" s="155"/>
      <c r="DY57" s="155"/>
      <c r="DZ57" s="155"/>
      <c r="EA57" s="155"/>
      <c r="EB57" s="155"/>
      <c r="EC57" s="155"/>
      <c r="ED57" s="155"/>
      <c r="EE57" s="155"/>
      <c r="EF57" s="155"/>
      <c r="EG57" s="155"/>
      <c r="EH57" s="155"/>
      <c r="EI57" s="155"/>
      <c r="EJ57" s="155"/>
      <c r="EK57" s="155"/>
      <c r="EL57" s="155"/>
      <c r="EM57" s="155"/>
      <c r="EN57" s="155"/>
      <c r="EO57" s="155"/>
      <c r="EP57" s="155"/>
      <c r="EQ57" s="155"/>
      <c r="ER57" s="155"/>
      <c r="ES57" s="155"/>
      <c r="ET57" s="155"/>
    </row>
    <row r="58" spans="1:150" s="203" customFormat="1" ht="38.25">
      <c r="A58" s="278"/>
      <c r="B58" s="236" t="s">
        <v>291</v>
      </c>
      <c r="C58" s="280"/>
      <c r="D58" s="281"/>
      <c r="E58" s="282"/>
      <c r="F58" s="283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  <c r="BI58" s="155"/>
      <c r="BJ58" s="155"/>
      <c r="BK58" s="155"/>
      <c r="BL58" s="155"/>
      <c r="BM58" s="155"/>
      <c r="BN58" s="155"/>
      <c r="BO58" s="155"/>
      <c r="BP58" s="155"/>
      <c r="BQ58" s="155"/>
      <c r="BR58" s="155"/>
      <c r="BS58" s="155"/>
      <c r="BT58" s="155"/>
      <c r="BU58" s="155"/>
      <c r="BV58" s="155"/>
      <c r="BW58" s="155"/>
      <c r="BX58" s="155"/>
      <c r="BY58" s="155"/>
      <c r="BZ58" s="155"/>
      <c r="CA58" s="155"/>
      <c r="CB58" s="155"/>
      <c r="CC58" s="155"/>
      <c r="CD58" s="155"/>
      <c r="CE58" s="155"/>
      <c r="CF58" s="155"/>
      <c r="CG58" s="155"/>
      <c r="CH58" s="155"/>
      <c r="CI58" s="155"/>
      <c r="CJ58" s="155"/>
      <c r="CK58" s="155"/>
      <c r="CL58" s="155"/>
      <c r="CM58" s="155"/>
      <c r="CN58" s="155"/>
      <c r="CO58" s="155"/>
      <c r="CP58" s="155"/>
      <c r="CQ58" s="155"/>
      <c r="CR58" s="155"/>
      <c r="CS58" s="155"/>
      <c r="CT58" s="155"/>
      <c r="CU58" s="155"/>
      <c r="CV58" s="155"/>
      <c r="CW58" s="155"/>
      <c r="CX58" s="155"/>
      <c r="CY58" s="155"/>
      <c r="CZ58" s="155"/>
      <c r="DA58" s="155"/>
      <c r="DB58" s="155"/>
      <c r="DC58" s="155"/>
      <c r="DD58" s="155"/>
      <c r="DE58" s="155"/>
      <c r="DF58" s="155"/>
      <c r="DG58" s="155"/>
      <c r="DH58" s="155"/>
      <c r="DI58" s="155"/>
      <c r="DJ58" s="155"/>
      <c r="DK58" s="155"/>
      <c r="DL58" s="155"/>
      <c r="DM58" s="155"/>
      <c r="DN58" s="155"/>
      <c r="DO58" s="155"/>
      <c r="DP58" s="155"/>
      <c r="DQ58" s="155"/>
      <c r="DR58" s="155"/>
      <c r="DS58" s="155"/>
      <c r="DT58" s="155"/>
      <c r="DU58" s="155"/>
      <c r="DV58" s="155"/>
      <c r="DW58" s="155"/>
      <c r="DX58" s="155"/>
      <c r="DY58" s="155"/>
      <c r="DZ58" s="155"/>
      <c r="EA58" s="155"/>
      <c r="EB58" s="155"/>
      <c r="EC58" s="155"/>
      <c r="ED58" s="155"/>
      <c r="EE58" s="155"/>
      <c r="EF58" s="155"/>
      <c r="EG58" s="155"/>
      <c r="EH58" s="155"/>
      <c r="EI58" s="155"/>
      <c r="EJ58" s="155"/>
      <c r="EK58" s="155"/>
      <c r="EL58" s="155"/>
      <c r="EM58" s="155"/>
      <c r="EN58" s="155"/>
      <c r="EO58" s="155"/>
      <c r="EP58" s="155"/>
      <c r="EQ58" s="155"/>
      <c r="ER58" s="155"/>
      <c r="ES58" s="155"/>
      <c r="ET58" s="155"/>
    </row>
    <row r="59" spans="1:150" s="203" customFormat="1">
      <c r="A59" s="287"/>
      <c r="B59" s="288"/>
      <c r="C59" s="289"/>
      <c r="D59" s="290"/>
      <c r="E59" s="291"/>
      <c r="F59" s="292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  <c r="BI59" s="155"/>
      <c r="BJ59" s="155"/>
      <c r="BK59" s="155"/>
      <c r="BL59" s="155"/>
      <c r="BM59" s="155"/>
      <c r="BN59" s="155"/>
      <c r="BO59" s="155"/>
      <c r="BP59" s="155"/>
      <c r="BQ59" s="155"/>
      <c r="BR59" s="155"/>
      <c r="BS59" s="155"/>
      <c r="BT59" s="155"/>
      <c r="BU59" s="155"/>
      <c r="BV59" s="155"/>
      <c r="BW59" s="155"/>
      <c r="BX59" s="155"/>
      <c r="BY59" s="155"/>
      <c r="BZ59" s="155"/>
      <c r="CA59" s="155"/>
      <c r="CB59" s="155"/>
      <c r="CC59" s="155"/>
      <c r="CD59" s="155"/>
      <c r="CE59" s="155"/>
      <c r="CF59" s="155"/>
      <c r="CG59" s="155"/>
      <c r="CH59" s="155"/>
      <c r="CI59" s="155"/>
      <c r="CJ59" s="155"/>
      <c r="CK59" s="155"/>
      <c r="CL59" s="155"/>
      <c r="CM59" s="155"/>
      <c r="CN59" s="155"/>
      <c r="CO59" s="155"/>
      <c r="CP59" s="155"/>
      <c r="CQ59" s="155"/>
      <c r="CR59" s="155"/>
      <c r="CS59" s="155"/>
      <c r="CT59" s="155"/>
      <c r="CU59" s="155"/>
      <c r="CV59" s="155"/>
      <c r="CW59" s="155"/>
      <c r="CX59" s="155"/>
      <c r="CY59" s="155"/>
      <c r="CZ59" s="155"/>
      <c r="DA59" s="155"/>
      <c r="DB59" s="155"/>
      <c r="DC59" s="155"/>
      <c r="DD59" s="155"/>
      <c r="DE59" s="155"/>
      <c r="DF59" s="155"/>
      <c r="DG59" s="155"/>
      <c r="DH59" s="155"/>
      <c r="DI59" s="155"/>
      <c r="DJ59" s="155"/>
      <c r="DK59" s="155"/>
      <c r="DL59" s="155"/>
      <c r="DM59" s="155"/>
      <c r="DN59" s="155"/>
      <c r="DO59" s="155"/>
      <c r="DP59" s="155"/>
      <c r="DQ59" s="155"/>
      <c r="DR59" s="155"/>
      <c r="DS59" s="155"/>
      <c r="DT59" s="155"/>
      <c r="DU59" s="155"/>
      <c r="DV59" s="155"/>
      <c r="DW59" s="155"/>
      <c r="DX59" s="155"/>
      <c r="DY59" s="155"/>
      <c r="DZ59" s="155"/>
      <c r="EA59" s="155"/>
      <c r="EB59" s="155"/>
      <c r="EC59" s="155"/>
      <c r="ED59" s="155"/>
      <c r="EE59" s="155"/>
      <c r="EF59" s="155"/>
      <c r="EG59" s="155"/>
      <c r="EH59" s="155"/>
      <c r="EI59" s="155"/>
      <c r="EJ59" s="155"/>
      <c r="EK59" s="155"/>
      <c r="EL59" s="155"/>
      <c r="EM59" s="155"/>
      <c r="EN59" s="155"/>
      <c r="EO59" s="155"/>
      <c r="EP59" s="155"/>
      <c r="EQ59" s="155"/>
      <c r="ER59" s="155"/>
      <c r="ES59" s="155"/>
      <c r="ET59" s="155"/>
    </row>
    <row r="60" spans="1:150">
      <c r="A60" s="293"/>
      <c r="B60" s="294" t="s">
        <v>292</v>
      </c>
      <c r="C60" s="295"/>
      <c r="D60" s="296"/>
      <c r="E60" s="297"/>
      <c r="F60" s="298">
        <f>SUM(F46:F59)</f>
        <v>0</v>
      </c>
    </row>
    <row r="61" spans="1:150" s="302" customFormat="1">
      <c r="A61" s="299"/>
      <c r="B61" s="300"/>
      <c r="C61" s="301"/>
      <c r="D61" s="301"/>
      <c r="E61" s="257"/>
      <c r="F61" s="258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5"/>
      <c r="BJ61" s="155"/>
      <c r="BK61" s="155"/>
      <c r="BL61" s="155"/>
      <c r="BM61" s="155"/>
      <c r="BN61" s="155"/>
      <c r="BO61" s="155"/>
      <c r="BP61" s="155"/>
      <c r="BQ61" s="155"/>
      <c r="BR61" s="155"/>
      <c r="BS61" s="155"/>
      <c r="BT61" s="155"/>
      <c r="BU61" s="155"/>
      <c r="BV61" s="155"/>
      <c r="BW61" s="155"/>
      <c r="BX61" s="155"/>
      <c r="BY61" s="155"/>
      <c r="BZ61" s="155"/>
      <c r="CA61" s="155"/>
      <c r="CB61" s="155"/>
      <c r="CC61" s="155"/>
      <c r="CD61" s="155"/>
      <c r="CE61" s="155"/>
      <c r="CF61" s="155"/>
      <c r="CG61" s="155"/>
      <c r="CH61" s="155"/>
      <c r="CI61" s="155"/>
      <c r="CJ61" s="155"/>
      <c r="CK61" s="155"/>
      <c r="CL61" s="155"/>
      <c r="CM61" s="155"/>
      <c r="CN61" s="155"/>
      <c r="CO61" s="155"/>
      <c r="CP61" s="155"/>
      <c r="CQ61" s="155"/>
      <c r="CR61" s="155"/>
      <c r="CS61" s="155"/>
      <c r="CT61" s="155"/>
      <c r="CU61" s="155"/>
      <c r="CV61" s="155"/>
      <c r="CW61" s="155"/>
      <c r="CX61" s="155"/>
      <c r="CY61" s="155"/>
      <c r="CZ61" s="155"/>
      <c r="DA61" s="155"/>
      <c r="DB61" s="155"/>
      <c r="DC61" s="155"/>
      <c r="DD61" s="155"/>
      <c r="DE61" s="155"/>
      <c r="DF61" s="155"/>
      <c r="DG61" s="155"/>
      <c r="DH61" s="155"/>
      <c r="DI61" s="155"/>
      <c r="DJ61" s="155"/>
      <c r="DK61" s="155"/>
      <c r="DL61" s="155"/>
      <c r="DM61" s="155"/>
      <c r="DN61" s="155"/>
      <c r="DO61" s="155"/>
      <c r="DP61" s="155"/>
      <c r="DQ61" s="155"/>
      <c r="DR61" s="155"/>
      <c r="DS61" s="155"/>
      <c r="DT61" s="155"/>
      <c r="DU61" s="155"/>
      <c r="DV61" s="155"/>
      <c r="DW61" s="155"/>
      <c r="DX61" s="155"/>
      <c r="DY61" s="155"/>
      <c r="DZ61" s="155"/>
      <c r="EA61" s="155"/>
      <c r="EB61" s="155"/>
      <c r="EC61" s="155"/>
      <c r="ED61" s="155"/>
      <c r="EE61" s="155"/>
      <c r="EF61" s="155"/>
      <c r="EG61" s="155"/>
      <c r="EH61" s="155"/>
      <c r="EI61" s="155"/>
      <c r="EJ61" s="155"/>
      <c r="EK61" s="155"/>
      <c r="EL61" s="155"/>
      <c r="EM61" s="155"/>
      <c r="EN61" s="155"/>
      <c r="EO61" s="155"/>
      <c r="EP61" s="155"/>
      <c r="EQ61" s="155"/>
      <c r="ER61" s="155"/>
      <c r="ES61" s="155"/>
      <c r="ET61" s="155"/>
    </row>
    <row r="62" spans="1:150" s="304" customFormat="1">
      <c r="A62" s="266" t="s">
        <v>14</v>
      </c>
      <c r="B62" s="303" t="s">
        <v>145</v>
      </c>
      <c r="C62" s="268"/>
      <c r="D62" s="269"/>
      <c r="E62" s="270"/>
      <c r="F62" s="271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  <c r="CA62" s="155"/>
      <c r="CB62" s="155"/>
      <c r="CC62" s="155"/>
      <c r="CD62" s="155"/>
      <c r="CE62" s="155"/>
      <c r="CF62" s="155"/>
      <c r="CG62" s="155"/>
      <c r="CH62" s="155"/>
      <c r="CI62" s="155"/>
      <c r="CJ62" s="155"/>
      <c r="CK62" s="155"/>
      <c r="CL62" s="155"/>
      <c r="CM62" s="155"/>
      <c r="CN62" s="155"/>
      <c r="CO62" s="155"/>
      <c r="CP62" s="155"/>
      <c r="CQ62" s="155"/>
      <c r="CR62" s="155"/>
      <c r="CS62" s="155"/>
      <c r="CT62" s="155"/>
      <c r="CU62" s="155"/>
      <c r="CV62" s="155"/>
      <c r="CW62" s="155"/>
      <c r="CX62" s="155"/>
      <c r="CY62" s="155"/>
      <c r="CZ62" s="155"/>
      <c r="DA62" s="155"/>
      <c r="DB62" s="155"/>
      <c r="DC62" s="155"/>
      <c r="DD62" s="155"/>
      <c r="DE62" s="155"/>
      <c r="DF62" s="155"/>
      <c r="DG62" s="155"/>
      <c r="DH62" s="155"/>
      <c r="DI62" s="155"/>
      <c r="DJ62" s="155"/>
      <c r="DK62" s="155"/>
      <c r="DL62" s="155"/>
      <c r="DM62" s="155"/>
      <c r="DN62" s="155"/>
      <c r="DO62" s="155"/>
      <c r="DP62" s="155"/>
      <c r="DQ62" s="155"/>
      <c r="DR62" s="155"/>
      <c r="DS62" s="155"/>
      <c r="DT62" s="155"/>
      <c r="DU62" s="155"/>
      <c r="DV62" s="155"/>
      <c r="DW62" s="155"/>
      <c r="DX62" s="155"/>
      <c r="DY62" s="155"/>
      <c r="DZ62" s="155"/>
      <c r="EA62" s="155"/>
      <c r="EB62" s="155"/>
      <c r="EC62" s="155"/>
      <c r="ED62" s="155"/>
      <c r="EE62" s="155"/>
      <c r="EF62" s="155"/>
      <c r="EG62" s="155"/>
      <c r="EH62" s="155"/>
      <c r="EI62" s="155"/>
      <c r="EJ62" s="155"/>
      <c r="EK62" s="155"/>
      <c r="EL62" s="155"/>
      <c r="EM62" s="155"/>
      <c r="EN62" s="155"/>
      <c r="EO62" s="155"/>
      <c r="EP62" s="155"/>
      <c r="EQ62" s="155"/>
      <c r="ER62" s="155"/>
      <c r="ES62" s="155"/>
      <c r="ET62" s="155"/>
    </row>
    <row r="63" spans="1:150">
      <c r="A63" s="305"/>
      <c r="B63" s="306"/>
      <c r="C63" s="307"/>
      <c r="D63" s="308"/>
      <c r="E63" s="309"/>
      <c r="F63" s="310"/>
      <c r="G63" s="185"/>
    </row>
    <row r="64" spans="1:150" s="304" customFormat="1" ht="29.25" customHeight="1">
      <c r="A64" s="278" t="s">
        <v>130</v>
      </c>
      <c r="B64" s="311" t="s">
        <v>293</v>
      </c>
      <c r="C64" s="280"/>
      <c r="D64" s="312"/>
      <c r="E64" s="282"/>
      <c r="F64" s="283"/>
      <c r="G64" s="313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5"/>
      <c r="BJ64" s="155"/>
      <c r="BK64" s="155"/>
      <c r="BL64" s="155"/>
      <c r="BM64" s="155"/>
      <c r="BN64" s="155"/>
      <c r="BO64" s="155"/>
      <c r="BP64" s="155"/>
      <c r="BQ64" s="155"/>
      <c r="BR64" s="155"/>
      <c r="BS64" s="155"/>
      <c r="BT64" s="155"/>
      <c r="BU64" s="155"/>
      <c r="BV64" s="155"/>
      <c r="BW64" s="155"/>
      <c r="BX64" s="155"/>
      <c r="BY64" s="155"/>
      <c r="BZ64" s="155"/>
      <c r="CA64" s="155"/>
      <c r="CB64" s="155"/>
      <c r="CC64" s="155"/>
      <c r="CD64" s="155"/>
      <c r="CE64" s="155"/>
      <c r="CF64" s="155"/>
      <c r="CG64" s="155"/>
      <c r="CH64" s="155"/>
      <c r="CI64" s="155"/>
      <c r="CJ64" s="155"/>
      <c r="CK64" s="155"/>
      <c r="CL64" s="155"/>
      <c r="CM64" s="155"/>
      <c r="CN64" s="155"/>
      <c r="CO64" s="155"/>
      <c r="CP64" s="155"/>
      <c r="CQ64" s="155"/>
      <c r="CR64" s="155"/>
      <c r="CS64" s="155"/>
      <c r="CT64" s="155"/>
      <c r="CU64" s="155"/>
      <c r="CV64" s="155"/>
      <c r="CW64" s="155"/>
      <c r="CX64" s="155"/>
      <c r="CY64" s="155"/>
      <c r="CZ64" s="155"/>
      <c r="DA64" s="155"/>
      <c r="DB64" s="155"/>
      <c r="DC64" s="155"/>
      <c r="DD64" s="155"/>
      <c r="DE64" s="155"/>
      <c r="DF64" s="155"/>
      <c r="DG64" s="155"/>
      <c r="DH64" s="155"/>
      <c r="DI64" s="155"/>
      <c r="DJ64" s="155"/>
      <c r="DK64" s="155"/>
      <c r="DL64" s="155"/>
      <c r="DM64" s="155"/>
      <c r="DN64" s="155"/>
      <c r="DO64" s="155"/>
      <c r="DP64" s="155"/>
      <c r="DQ64" s="155"/>
      <c r="DR64" s="155"/>
      <c r="DS64" s="155"/>
      <c r="DT64" s="155"/>
      <c r="DU64" s="155"/>
      <c r="DV64" s="155"/>
      <c r="DW64" s="155"/>
      <c r="DX64" s="155"/>
      <c r="DY64" s="155"/>
      <c r="DZ64" s="155"/>
      <c r="EA64" s="155"/>
      <c r="EB64" s="155"/>
      <c r="EC64" s="155"/>
      <c r="ED64" s="155"/>
      <c r="EE64" s="155"/>
      <c r="EF64" s="155"/>
      <c r="EG64" s="155"/>
      <c r="EH64" s="155"/>
      <c r="EI64" s="155"/>
      <c r="EJ64" s="155"/>
      <c r="EK64" s="155"/>
      <c r="EL64" s="155"/>
      <c r="EM64" s="155"/>
      <c r="EN64" s="155"/>
      <c r="EO64" s="155"/>
      <c r="EP64" s="155"/>
      <c r="EQ64" s="155"/>
      <c r="ER64" s="155"/>
      <c r="ES64" s="155"/>
      <c r="ET64" s="155"/>
    </row>
    <row r="65" spans="1:150" s="304" customFormat="1" ht="198" customHeight="1">
      <c r="A65" s="278" t="s">
        <v>10</v>
      </c>
      <c r="B65" s="314" t="s">
        <v>378</v>
      </c>
      <c r="C65" s="222" t="s">
        <v>37</v>
      </c>
      <c r="D65" s="223">
        <v>11</v>
      </c>
      <c r="E65" s="224"/>
      <c r="F65" s="224">
        <f t="shared" ref="F65:F83" si="1">E65*D65</f>
        <v>0</v>
      </c>
      <c r="G65" s="313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  <c r="BI65" s="155"/>
      <c r="BJ65" s="155"/>
      <c r="BK65" s="155"/>
      <c r="BL65" s="155"/>
      <c r="BM65" s="155"/>
      <c r="BN65" s="155"/>
      <c r="BO65" s="155"/>
      <c r="BP65" s="155"/>
      <c r="BQ65" s="155"/>
      <c r="BR65" s="155"/>
      <c r="BS65" s="155"/>
      <c r="BT65" s="155"/>
      <c r="BU65" s="155"/>
      <c r="BV65" s="155"/>
      <c r="BW65" s="155"/>
      <c r="BX65" s="155"/>
      <c r="BY65" s="155"/>
      <c r="BZ65" s="155"/>
      <c r="CA65" s="155"/>
      <c r="CB65" s="155"/>
      <c r="CC65" s="155"/>
      <c r="CD65" s="155"/>
      <c r="CE65" s="155"/>
      <c r="CF65" s="155"/>
      <c r="CG65" s="155"/>
      <c r="CH65" s="155"/>
      <c r="CI65" s="155"/>
      <c r="CJ65" s="155"/>
      <c r="CK65" s="155"/>
      <c r="CL65" s="155"/>
      <c r="CM65" s="155"/>
      <c r="CN65" s="155"/>
      <c r="CO65" s="155"/>
      <c r="CP65" s="155"/>
      <c r="CQ65" s="155"/>
      <c r="CR65" s="155"/>
      <c r="CS65" s="155"/>
      <c r="CT65" s="155"/>
      <c r="CU65" s="155"/>
      <c r="CV65" s="155"/>
      <c r="CW65" s="155"/>
      <c r="CX65" s="155"/>
      <c r="CY65" s="155"/>
      <c r="CZ65" s="155"/>
      <c r="DA65" s="155"/>
      <c r="DB65" s="155"/>
      <c r="DC65" s="155"/>
      <c r="DD65" s="155"/>
      <c r="DE65" s="155"/>
      <c r="DF65" s="155"/>
      <c r="DG65" s="155"/>
      <c r="DH65" s="155"/>
      <c r="DI65" s="155"/>
      <c r="DJ65" s="155"/>
      <c r="DK65" s="155"/>
      <c r="DL65" s="155"/>
      <c r="DM65" s="155"/>
      <c r="DN65" s="155"/>
      <c r="DO65" s="155"/>
      <c r="DP65" s="155"/>
      <c r="DQ65" s="155"/>
      <c r="DR65" s="155"/>
      <c r="DS65" s="155"/>
      <c r="DT65" s="155"/>
      <c r="DU65" s="155"/>
      <c r="DV65" s="155"/>
      <c r="DW65" s="155"/>
      <c r="DX65" s="155"/>
      <c r="DY65" s="155"/>
      <c r="DZ65" s="155"/>
      <c r="EA65" s="155"/>
      <c r="EB65" s="155"/>
      <c r="EC65" s="155"/>
      <c r="ED65" s="155"/>
      <c r="EE65" s="155"/>
      <c r="EF65" s="155"/>
      <c r="EG65" s="155"/>
      <c r="EH65" s="155"/>
      <c r="EI65" s="155"/>
      <c r="EJ65" s="155"/>
      <c r="EK65" s="155"/>
      <c r="EL65" s="155"/>
      <c r="EM65" s="155"/>
      <c r="EN65" s="155"/>
      <c r="EO65" s="155"/>
      <c r="EP65" s="155"/>
      <c r="EQ65" s="155"/>
      <c r="ER65" s="155"/>
      <c r="ES65" s="155"/>
      <c r="ET65" s="155"/>
    </row>
    <row r="66" spans="1:150" s="304" customFormat="1" ht="105" customHeight="1">
      <c r="A66" s="278" t="s">
        <v>11</v>
      </c>
      <c r="B66" s="314" t="s">
        <v>362</v>
      </c>
      <c r="C66" s="222" t="s">
        <v>37</v>
      </c>
      <c r="D66" s="223">
        <v>1</v>
      </c>
      <c r="E66" s="224"/>
      <c r="F66" s="224">
        <f t="shared" si="1"/>
        <v>0</v>
      </c>
      <c r="G66" s="313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  <c r="BI66" s="155"/>
      <c r="BJ66" s="155"/>
      <c r="BK66" s="155"/>
      <c r="BL66" s="155"/>
      <c r="BM66" s="155"/>
      <c r="BN66" s="155"/>
      <c r="BO66" s="155"/>
      <c r="BP66" s="155"/>
      <c r="BQ66" s="155"/>
      <c r="BR66" s="155"/>
      <c r="BS66" s="155"/>
      <c r="BT66" s="155"/>
      <c r="BU66" s="155"/>
      <c r="BV66" s="155"/>
      <c r="BW66" s="155"/>
      <c r="BX66" s="155"/>
      <c r="BY66" s="155"/>
      <c r="BZ66" s="155"/>
      <c r="CA66" s="155"/>
      <c r="CB66" s="155"/>
      <c r="CC66" s="155"/>
      <c r="CD66" s="155"/>
      <c r="CE66" s="155"/>
      <c r="CF66" s="155"/>
      <c r="CG66" s="155"/>
      <c r="CH66" s="155"/>
      <c r="CI66" s="155"/>
      <c r="CJ66" s="155"/>
      <c r="CK66" s="155"/>
      <c r="CL66" s="155"/>
      <c r="CM66" s="155"/>
      <c r="CN66" s="155"/>
      <c r="CO66" s="155"/>
      <c r="CP66" s="155"/>
      <c r="CQ66" s="155"/>
      <c r="CR66" s="155"/>
      <c r="CS66" s="155"/>
      <c r="CT66" s="155"/>
      <c r="CU66" s="155"/>
      <c r="CV66" s="155"/>
      <c r="CW66" s="155"/>
      <c r="CX66" s="155"/>
      <c r="CY66" s="155"/>
      <c r="CZ66" s="155"/>
      <c r="DA66" s="155"/>
      <c r="DB66" s="155"/>
      <c r="DC66" s="155"/>
      <c r="DD66" s="155"/>
      <c r="DE66" s="155"/>
      <c r="DF66" s="155"/>
      <c r="DG66" s="155"/>
      <c r="DH66" s="155"/>
      <c r="DI66" s="155"/>
      <c r="DJ66" s="155"/>
      <c r="DK66" s="155"/>
      <c r="DL66" s="155"/>
      <c r="DM66" s="155"/>
      <c r="DN66" s="155"/>
      <c r="DO66" s="155"/>
      <c r="DP66" s="155"/>
      <c r="DQ66" s="155"/>
      <c r="DR66" s="155"/>
      <c r="DS66" s="155"/>
      <c r="DT66" s="155"/>
      <c r="DU66" s="155"/>
      <c r="DV66" s="155"/>
      <c r="DW66" s="155"/>
      <c r="DX66" s="155"/>
      <c r="DY66" s="155"/>
      <c r="DZ66" s="155"/>
      <c r="EA66" s="155"/>
      <c r="EB66" s="155"/>
      <c r="EC66" s="155"/>
      <c r="ED66" s="155"/>
      <c r="EE66" s="155"/>
      <c r="EF66" s="155"/>
      <c r="EG66" s="155"/>
      <c r="EH66" s="155"/>
      <c r="EI66" s="155"/>
      <c r="EJ66" s="155"/>
      <c r="EK66" s="155"/>
      <c r="EL66" s="155"/>
      <c r="EM66" s="155"/>
      <c r="EN66" s="155"/>
      <c r="EO66" s="155"/>
      <c r="EP66" s="155"/>
      <c r="EQ66" s="155"/>
      <c r="ER66" s="155"/>
      <c r="ES66" s="155"/>
      <c r="ET66" s="155"/>
    </row>
    <row r="67" spans="1:150" s="304" customFormat="1" ht="107.25" customHeight="1">
      <c r="A67" s="278" t="s">
        <v>72</v>
      </c>
      <c r="B67" s="129" t="s">
        <v>363</v>
      </c>
      <c r="C67" s="222" t="s">
        <v>37</v>
      </c>
      <c r="D67" s="223">
        <v>1</v>
      </c>
      <c r="E67" s="224"/>
      <c r="F67" s="224">
        <f t="shared" si="1"/>
        <v>0</v>
      </c>
      <c r="G67" s="313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  <c r="BI67" s="155"/>
      <c r="BJ67" s="155"/>
      <c r="BK67" s="155"/>
      <c r="BL67" s="155"/>
      <c r="BM67" s="155"/>
      <c r="BN67" s="155"/>
      <c r="BO67" s="155"/>
      <c r="BP67" s="155"/>
      <c r="BQ67" s="155"/>
      <c r="BR67" s="155"/>
      <c r="BS67" s="155"/>
      <c r="BT67" s="155"/>
      <c r="BU67" s="155"/>
      <c r="BV67" s="155"/>
      <c r="BW67" s="155"/>
      <c r="BX67" s="155"/>
      <c r="BY67" s="155"/>
      <c r="BZ67" s="155"/>
      <c r="CA67" s="155"/>
      <c r="CB67" s="155"/>
      <c r="CC67" s="155"/>
      <c r="CD67" s="155"/>
      <c r="CE67" s="155"/>
      <c r="CF67" s="155"/>
      <c r="CG67" s="155"/>
      <c r="CH67" s="155"/>
      <c r="CI67" s="155"/>
      <c r="CJ67" s="155"/>
      <c r="CK67" s="155"/>
      <c r="CL67" s="155"/>
      <c r="CM67" s="155"/>
      <c r="CN67" s="155"/>
      <c r="CO67" s="155"/>
      <c r="CP67" s="155"/>
      <c r="CQ67" s="155"/>
      <c r="CR67" s="155"/>
      <c r="CS67" s="155"/>
      <c r="CT67" s="155"/>
      <c r="CU67" s="155"/>
      <c r="CV67" s="155"/>
      <c r="CW67" s="155"/>
      <c r="CX67" s="155"/>
      <c r="CY67" s="155"/>
      <c r="CZ67" s="155"/>
      <c r="DA67" s="155"/>
      <c r="DB67" s="155"/>
      <c r="DC67" s="155"/>
      <c r="DD67" s="155"/>
      <c r="DE67" s="155"/>
      <c r="DF67" s="155"/>
      <c r="DG67" s="155"/>
      <c r="DH67" s="155"/>
      <c r="DI67" s="155"/>
      <c r="DJ67" s="155"/>
      <c r="DK67" s="155"/>
      <c r="DL67" s="155"/>
      <c r="DM67" s="155"/>
      <c r="DN67" s="155"/>
      <c r="DO67" s="155"/>
      <c r="DP67" s="155"/>
      <c r="DQ67" s="155"/>
      <c r="DR67" s="155"/>
      <c r="DS67" s="155"/>
      <c r="DT67" s="155"/>
      <c r="DU67" s="155"/>
      <c r="DV67" s="155"/>
      <c r="DW67" s="155"/>
      <c r="DX67" s="155"/>
      <c r="DY67" s="155"/>
      <c r="DZ67" s="155"/>
      <c r="EA67" s="155"/>
      <c r="EB67" s="155"/>
      <c r="EC67" s="155"/>
      <c r="ED67" s="155"/>
      <c r="EE67" s="155"/>
      <c r="EF67" s="155"/>
      <c r="EG67" s="155"/>
      <c r="EH67" s="155"/>
      <c r="EI67" s="155"/>
      <c r="EJ67" s="155"/>
      <c r="EK67" s="155"/>
      <c r="EL67" s="155"/>
      <c r="EM67" s="155"/>
      <c r="EN67" s="155"/>
      <c r="EO67" s="155"/>
      <c r="EP67" s="155"/>
      <c r="EQ67" s="155"/>
      <c r="ER67" s="155"/>
      <c r="ES67" s="155"/>
      <c r="ET67" s="155"/>
    </row>
    <row r="68" spans="1:150" s="304" customFormat="1" ht="108" customHeight="1">
      <c r="A68" s="278" t="s">
        <v>73</v>
      </c>
      <c r="B68" s="315" t="s">
        <v>364</v>
      </c>
      <c r="C68" s="222" t="s">
        <v>37</v>
      </c>
      <c r="D68" s="223">
        <v>1</v>
      </c>
      <c r="E68" s="224"/>
      <c r="F68" s="224">
        <f t="shared" si="1"/>
        <v>0</v>
      </c>
      <c r="G68" s="313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  <c r="BI68" s="155"/>
      <c r="BJ68" s="155"/>
      <c r="BK68" s="155"/>
      <c r="BL68" s="155"/>
      <c r="BM68" s="155"/>
      <c r="BN68" s="155"/>
      <c r="BO68" s="155"/>
      <c r="BP68" s="155"/>
      <c r="BQ68" s="155"/>
      <c r="BR68" s="155"/>
      <c r="BS68" s="155"/>
      <c r="BT68" s="155"/>
      <c r="BU68" s="155"/>
      <c r="BV68" s="155"/>
      <c r="BW68" s="155"/>
      <c r="BX68" s="155"/>
      <c r="BY68" s="155"/>
      <c r="BZ68" s="155"/>
      <c r="CA68" s="155"/>
      <c r="CB68" s="155"/>
      <c r="CC68" s="155"/>
      <c r="CD68" s="155"/>
      <c r="CE68" s="155"/>
      <c r="CF68" s="155"/>
      <c r="CG68" s="155"/>
      <c r="CH68" s="155"/>
      <c r="CI68" s="155"/>
      <c r="CJ68" s="155"/>
      <c r="CK68" s="155"/>
      <c r="CL68" s="155"/>
      <c r="CM68" s="155"/>
      <c r="CN68" s="155"/>
      <c r="CO68" s="155"/>
      <c r="CP68" s="155"/>
      <c r="CQ68" s="155"/>
      <c r="CR68" s="155"/>
      <c r="CS68" s="155"/>
      <c r="CT68" s="155"/>
      <c r="CU68" s="155"/>
      <c r="CV68" s="155"/>
      <c r="CW68" s="155"/>
      <c r="CX68" s="155"/>
      <c r="CY68" s="155"/>
      <c r="CZ68" s="155"/>
      <c r="DA68" s="155"/>
      <c r="DB68" s="155"/>
      <c r="DC68" s="155"/>
      <c r="DD68" s="155"/>
      <c r="DE68" s="155"/>
      <c r="DF68" s="155"/>
      <c r="DG68" s="155"/>
      <c r="DH68" s="155"/>
      <c r="DI68" s="155"/>
      <c r="DJ68" s="155"/>
      <c r="DK68" s="155"/>
      <c r="DL68" s="155"/>
      <c r="DM68" s="155"/>
      <c r="DN68" s="155"/>
      <c r="DO68" s="155"/>
      <c r="DP68" s="155"/>
      <c r="DQ68" s="155"/>
      <c r="DR68" s="155"/>
      <c r="DS68" s="155"/>
      <c r="DT68" s="155"/>
      <c r="DU68" s="155"/>
      <c r="DV68" s="155"/>
      <c r="DW68" s="155"/>
      <c r="DX68" s="155"/>
      <c r="DY68" s="155"/>
      <c r="DZ68" s="155"/>
      <c r="EA68" s="155"/>
      <c r="EB68" s="155"/>
      <c r="EC68" s="155"/>
      <c r="ED68" s="155"/>
      <c r="EE68" s="155"/>
      <c r="EF68" s="155"/>
      <c r="EG68" s="155"/>
      <c r="EH68" s="155"/>
      <c r="EI68" s="155"/>
      <c r="EJ68" s="155"/>
      <c r="EK68" s="155"/>
      <c r="EL68" s="155"/>
      <c r="EM68" s="155"/>
      <c r="EN68" s="155"/>
      <c r="EO68" s="155"/>
      <c r="EP68" s="155"/>
      <c r="EQ68" s="155"/>
      <c r="ER68" s="155"/>
      <c r="ES68" s="155"/>
      <c r="ET68" s="155"/>
    </row>
    <row r="69" spans="1:150" s="304" customFormat="1" ht="12.75" customHeight="1">
      <c r="A69" s="278" t="s">
        <v>294</v>
      </c>
      <c r="B69" s="315" t="s">
        <v>295</v>
      </c>
      <c r="C69" s="222" t="s">
        <v>37</v>
      </c>
      <c r="D69" s="223">
        <v>1</v>
      </c>
      <c r="E69" s="224"/>
      <c r="F69" s="224">
        <f t="shared" si="1"/>
        <v>0</v>
      </c>
      <c r="G69" s="313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  <c r="CW69" s="155"/>
      <c r="CX69" s="155"/>
      <c r="CY69" s="155"/>
      <c r="CZ69" s="155"/>
      <c r="DA69" s="155"/>
      <c r="DB69" s="155"/>
      <c r="DC69" s="155"/>
      <c r="DD69" s="155"/>
      <c r="DE69" s="155"/>
      <c r="DF69" s="155"/>
      <c r="DG69" s="155"/>
      <c r="DH69" s="155"/>
      <c r="DI69" s="155"/>
      <c r="DJ69" s="155"/>
      <c r="DK69" s="155"/>
      <c r="DL69" s="155"/>
      <c r="DM69" s="155"/>
      <c r="DN69" s="155"/>
      <c r="DO69" s="155"/>
      <c r="DP69" s="155"/>
      <c r="DQ69" s="155"/>
      <c r="DR69" s="155"/>
      <c r="DS69" s="155"/>
      <c r="DT69" s="155"/>
      <c r="DU69" s="155"/>
      <c r="DV69" s="155"/>
      <c r="DW69" s="155"/>
      <c r="DX69" s="155"/>
      <c r="DY69" s="155"/>
      <c r="DZ69" s="155"/>
      <c r="EA69" s="155"/>
      <c r="EB69" s="155"/>
      <c r="EC69" s="155"/>
      <c r="ED69" s="155"/>
      <c r="EE69" s="155"/>
      <c r="EF69" s="155"/>
      <c r="EG69" s="155"/>
      <c r="EH69" s="155"/>
      <c r="EI69" s="155"/>
      <c r="EJ69" s="155"/>
      <c r="EK69" s="155"/>
      <c r="EL69" s="155"/>
      <c r="EM69" s="155"/>
      <c r="EN69" s="155"/>
      <c r="EO69" s="155"/>
      <c r="EP69" s="155"/>
      <c r="EQ69" s="155"/>
      <c r="ER69" s="155"/>
      <c r="ES69" s="155"/>
      <c r="ET69" s="155"/>
    </row>
    <row r="70" spans="1:150" s="304" customFormat="1" ht="12.75" customHeight="1">
      <c r="A70" s="278" t="s">
        <v>296</v>
      </c>
      <c r="B70" s="315" t="s">
        <v>297</v>
      </c>
      <c r="C70" s="222" t="s">
        <v>37</v>
      </c>
      <c r="D70" s="223">
        <v>5</v>
      </c>
      <c r="E70" s="224"/>
      <c r="F70" s="224">
        <f t="shared" si="1"/>
        <v>0</v>
      </c>
      <c r="G70" s="313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5"/>
      <c r="BL70" s="155"/>
      <c r="BM70" s="155"/>
      <c r="BN70" s="155"/>
      <c r="BO70" s="155"/>
      <c r="BP70" s="155"/>
      <c r="BQ70" s="155"/>
      <c r="BR70" s="155"/>
      <c r="BS70" s="155"/>
      <c r="BT70" s="155"/>
      <c r="BU70" s="155"/>
      <c r="BV70" s="155"/>
      <c r="BW70" s="155"/>
      <c r="BX70" s="155"/>
      <c r="BY70" s="155"/>
      <c r="BZ70" s="155"/>
      <c r="CA70" s="155"/>
      <c r="CB70" s="155"/>
      <c r="CC70" s="155"/>
      <c r="CD70" s="155"/>
      <c r="CE70" s="155"/>
      <c r="CF70" s="155"/>
      <c r="CG70" s="155"/>
      <c r="CH70" s="155"/>
      <c r="CI70" s="155"/>
      <c r="CJ70" s="155"/>
      <c r="CK70" s="155"/>
      <c r="CL70" s="155"/>
      <c r="CM70" s="155"/>
      <c r="CN70" s="155"/>
      <c r="CO70" s="155"/>
      <c r="CP70" s="155"/>
      <c r="CQ70" s="155"/>
      <c r="CR70" s="155"/>
      <c r="CS70" s="155"/>
      <c r="CT70" s="155"/>
      <c r="CU70" s="155"/>
      <c r="CV70" s="155"/>
      <c r="CW70" s="155"/>
      <c r="CX70" s="155"/>
      <c r="CY70" s="155"/>
      <c r="CZ70" s="155"/>
      <c r="DA70" s="155"/>
      <c r="DB70" s="155"/>
      <c r="DC70" s="155"/>
      <c r="DD70" s="155"/>
      <c r="DE70" s="155"/>
      <c r="DF70" s="155"/>
      <c r="DG70" s="155"/>
      <c r="DH70" s="155"/>
      <c r="DI70" s="155"/>
      <c r="DJ70" s="155"/>
      <c r="DK70" s="155"/>
      <c r="DL70" s="155"/>
      <c r="DM70" s="155"/>
      <c r="DN70" s="155"/>
      <c r="DO70" s="155"/>
      <c r="DP70" s="155"/>
      <c r="DQ70" s="155"/>
      <c r="DR70" s="155"/>
      <c r="DS70" s="155"/>
      <c r="DT70" s="155"/>
      <c r="DU70" s="155"/>
      <c r="DV70" s="155"/>
      <c r="DW70" s="155"/>
      <c r="DX70" s="155"/>
      <c r="DY70" s="155"/>
      <c r="DZ70" s="155"/>
      <c r="EA70" s="155"/>
      <c r="EB70" s="155"/>
      <c r="EC70" s="155"/>
      <c r="ED70" s="155"/>
      <c r="EE70" s="155"/>
      <c r="EF70" s="155"/>
      <c r="EG70" s="155"/>
      <c r="EH70" s="155"/>
      <c r="EI70" s="155"/>
      <c r="EJ70" s="155"/>
      <c r="EK70" s="155"/>
      <c r="EL70" s="155"/>
      <c r="EM70" s="155"/>
      <c r="EN70" s="155"/>
      <c r="EO70" s="155"/>
      <c r="EP70" s="155"/>
      <c r="EQ70" s="155"/>
      <c r="ER70" s="155"/>
      <c r="ES70" s="155"/>
      <c r="ET70" s="155"/>
    </row>
    <row r="71" spans="1:150" s="304" customFormat="1" ht="12.75" customHeight="1">
      <c r="A71" s="278" t="s">
        <v>298</v>
      </c>
      <c r="B71" s="315" t="s">
        <v>299</v>
      </c>
      <c r="C71" s="222" t="s">
        <v>37</v>
      </c>
      <c r="D71" s="223">
        <v>2</v>
      </c>
      <c r="E71" s="224"/>
      <c r="F71" s="224">
        <f t="shared" si="1"/>
        <v>0</v>
      </c>
      <c r="G71" s="313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5"/>
      <c r="CU71" s="155"/>
      <c r="CV71" s="155"/>
      <c r="CW71" s="155"/>
      <c r="CX71" s="155"/>
      <c r="CY71" s="155"/>
      <c r="CZ71" s="155"/>
      <c r="DA71" s="155"/>
      <c r="DB71" s="155"/>
      <c r="DC71" s="155"/>
      <c r="DD71" s="155"/>
      <c r="DE71" s="155"/>
      <c r="DF71" s="155"/>
      <c r="DG71" s="155"/>
      <c r="DH71" s="155"/>
      <c r="DI71" s="155"/>
      <c r="DJ71" s="155"/>
      <c r="DK71" s="155"/>
      <c r="DL71" s="155"/>
      <c r="DM71" s="155"/>
      <c r="DN71" s="155"/>
      <c r="DO71" s="155"/>
      <c r="DP71" s="155"/>
      <c r="DQ71" s="155"/>
      <c r="DR71" s="155"/>
      <c r="DS71" s="155"/>
      <c r="DT71" s="155"/>
      <c r="DU71" s="155"/>
      <c r="DV71" s="155"/>
      <c r="DW71" s="155"/>
      <c r="DX71" s="155"/>
      <c r="DY71" s="155"/>
      <c r="DZ71" s="155"/>
      <c r="EA71" s="155"/>
      <c r="EB71" s="155"/>
      <c r="EC71" s="155"/>
      <c r="ED71" s="155"/>
      <c r="EE71" s="155"/>
      <c r="EF71" s="155"/>
      <c r="EG71" s="155"/>
      <c r="EH71" s="155"/>
      <c r="EI71" s="155"/>
      <c r="EJ71" s="155"/>
      <c r="EK71" s="155"/>
      <c r="EL71" s="155"/>
      <c r="EM71" s="155"/>
      <c r="EN71" s="155"/>
      <c r="EO71" s="155"/>
      <c r="EP71" s="155"/>
      <c r="EQ71" s="155"/>
      <c r="ER71" s="155"/>
      <c r="ES71" s="155"/>
      <c r="ET71" s="155"/>
    </row>
    <row r="72" spans="1:150" s="304" customFormat="1" ht="181.5" customHeight="1">
      <c r="A72" s="278" t="s">
        <v>74</v>
      </c>
      <c r="B72" s="129" t="s">
        <v>365</v>
      </c>
      <c r="C72" s="222" t="s">
        <v>37</v>
      </c>
      <c r="D72" s="223">
        <v>12</v>
      </c>
      <c r="E72" s="224"/>
      <c r="F72" s="224">
        <f t="shared" si="1"/>
        <v>0</v>
      </c>
      <c r="G72" s="313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5"/>
      <c r="CU72" s="155"/>
      <c r="CV72" s="155"/>
      <c r="CW72" s="155"/>
      <c r="CX72" s="155"/>
      <c r="CY72" s="155"/>
      <c r="CZ72" s="155"/>
      <c r="DA72" s="155"/>
      <c r="DB72" s="155"/>
      <c r="DC72" s="155"/>
      <c r="DD72" s="155"/>
      <c r="DE72" s="155"/>
      <c r="DF72" s="155"/>
      <c r="DG72" s="155"/>
      <c r="DH72" s="155"/>
      <c r="DI72" s="155"/>
      <c r="DJ72" s="155"/>
      <c r="DK72" s="155"/>
      <c r="DL72" s="155"/>
      <c r="DM72" s="155"/>
      <c r="DN72" s="155"/>
      <c r="DO72" s="155"/>
      <c r="DP72" s="155"/>
      <c r="DQ72" s="155"/>
      <c r="DR72" s="155"/>
      <c r="DS72" s="155"/>
      <c r="DT72" s="155"/>
      <c r="DU72" s="155"/>
      <c r="DV72" s="155"/>
      <c r="DW72" s="155"/>
      <c r="DX72" s="155"/>
      <c r="DY72" s="155"/>
      <c r="DZ72" s="155"/>
      <c r="EA72" s="155"/>
      <c r="EB72" s="155"/>
      <c r="EC72" s="155"/>
      <c r="ED72" s="155"/>
      <c r="EE72" s="155"/>
      <c r="EF72" s="155"/>
      <c r="EG72" s="155"/>
      <c r="EH72" s="155"/>
      <c r="EI72" s="155"/>
      <c r="EJ72" s="155"/>
      <c r="EK72" s="155"/>
      <c r="EL72" s="155"/>
      <c r="EM72" s="155"/>
      <c r="EN72" s="155"/>
      <c r="EO72" s="155"/>
      <c r="EP72" s="155"/>
      <c r="EQ72" s="155"/>
      <c r="ER72" s="155"/>
      <c r="ES72" s="155"/>
      <c r="ET72" s="155"/>
    </row>
    <row r="73" spans="1:150" s="304" customFormat="1" ht="92.25" customHeight="1">
      <c r="A73" s="278" t="s">
        <v>75</v>
      </c>
      <c r="B73" s="129" t="s">
        <v>366</v>
      </c>
      <c r="C73" s="222" t="s">
        <v>37</v>
      </c>
      <c r="D73" s="223">
        <v>2</v>
      </c>
      <c r="E73" s="224"/>
      <c r="F73" s="224">
        <f t="shared" si="1"/>
        <v>0</v>
      </c>
      <c r="G73" s="313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5"/>
      <c r="CU73" s="155"/>
      <c r="CV73" s="155"/>
      <c r="CW73" s="155"/>
      <c r="CX73" s="155"/>
      <c r="CY73" s="155"/>
      <c r="CZ73" s="155"/>
      <c r="DA73" s="155"/>
      <c r="DB73" s="155"/>
      <c r="DC73" s="155"/>
      <c r="DD73" s="155"/>
      <c r="DE73" s="155"/>
      <c r="DF73" s="155"/>
      <c r="DG73" s="155"/>
      <c r="DH73" s="155"/>
      <c r="DI73" s="155"/>
      <c r="DJ73" s="155"/>
      <c r="DK73" s="155"/>
      <c r="DL73" s="155"/>
      <c r="DM73" s="155"/>
      <c r="DN73" s="155"/>
      <c r="DO73" s="155"/>
      <c r="DP73" s="155"/>
      <c r="DQ73" s="155"/>
      <c r="DR73" s="155"/>
      <c r="DS73" s="155"/>
      <c r="DT73" s="155"/>
      <c r="DU73" s="155"/>
      <c r="DV73" s="155"/>
      <c r="DW73" s="155"/>
      <c r="DX73" s="155"/>
      <c r="DY73" s="155"/>
      <c r="DZ73" s="155"/>
      <c r="EA73" s="155"/>
      <c r="EB73" s="155"/>
      <c r="EC73" s="155"/>
      <c r="ED73" s="155"/>
      <c r="EE73" s="155"/>
      <c r="EF73" s="155"/>
      <c r="EG73" s="155"/>
      <c r="EH73" s="155"/>
      <c r="EI73" s="155"/>
      <c r="EJ73" s="155"/>
      <c r="EK73" s="155"/>
      <c r="EL73" s="155"/>
      <c r="EM73" s="155"/>
      <c r="EN73" s="155"/>
      <c r="EO73" s="155"/>
      <c r="EP73" s="155"/>
      <c r="EQ73" s="155"/>
      <c r="ER73" s="155"/>
      <c r="ES73" s="155"/>
      <c r="ET73" s="155"/>
    </row>
    <row r="74" spans="1:150" s="304" customFormat="1" ht="144.75" customHeight="1">
      <c r="A74" s="278" t="s">
        <v>76</v>
      </c>
      <c r="B74" s="129" t="s">
        <v>367</v>
      </c>
      <c r="C74" s="222" t="s">
        <v>37</v>
      </c>
      <c r="D74" s="223">
        <v>4</v>
      </c>
      <c r="E74" s="224"/>
      <c r="F74" s="224">
        <f t="shared" si="1"/>
        <v>0</v>
      </c>
      <c r="G74" s="313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  <c r="BI74" s="155"/>
      <c r="BJ74" s="155"/>
      <c r="BK74" s="155"/>
      <c r="BL74" s="155"/>
      <c r="BM74" s="155"/>
      <c r="BN74" s="155"/>
      <c r="BO74" s="155"/>
      <c r="BP74" s="155"/>
      <c r="BQ74" s="155"/>
      <c r="BR74" s="155"/>
      <c r="BS74" s="155"/>
      <c r="BT74" s="155"/>
      <c r="BU74" s="155"/>
      <c r="BV74" s="155"/>
      <c r="BW74" s="155"/>
      <c r="BX74" s="155"/>
      <c r="BY74" s="155"/>
      <c r="BZ74" s="155"/>
      <c r="CA74" s="155"/>
      <c r="CB74" s="155"/>
      <c r="CC74" s="155"/>
      <c r="CD74" s="155"/>
      <c r="CE74" s="155"/>
      <c r="CF74" s="155"/>
      <c r="CG74" s="155"/>
      <c r="CH74" s="155"/>
      <c r="CI74" s="155"/>
      <c r="CJ74" s="155"/>
      <c r="CK74" s="155"/>
      <c r="CL74" s="155"/>
      <c r="CM74" s="155"/>
      <c r="CN74" s="155"/>
      <c r="CO74" s="155"/>
      <c r="CP74" s="155"/>
      <c r="CQ74" s="155"/>
      <c r="CR74" s="155"/>
      <c r="CS74" s="155"/>
      <c r="CT74" s="155"/>
      <c r="CU74" s="155"/>
      <c r="CV74" s="155"/>
      <c r="CW74" s="155"/>
      <c r="CX74" s="155"/>
      <c r="CY74" s="155"/>
      <c r="CZ74" s="155"/>
      <c r="DA74" s="155"/>
      <c r="DB74" s="155"/>
      <c r="DC74" s="155"/>
      <c r="DD74" s="155"/>
      <c r="DE74" s="155"/>
      <c r="DF74" s="155"/>
      <c r="DG74" s="155"/>
      <c r="DH74" s="155"/>
      <c r="DI74" s="155"/>
      <c r="DJ74" s="155"/>
      <c r="DK74" s="155"/>
      <c r="DL74" s="155"/>
      <c r="DM74" s="155"/>
      <c r="DN74" s="155"/>
      <c r="DO74" s="155"/>
      <c r="DP74" s="155"/>
      <c r="DQ74" s="155"/>
      <c r="DR74" s="155"/>
      <c r="DS74" s="155"/>
      <c r="DT74" s="155"/>
      <c r="DU74" s="155"/>
      <c r="DV74" s="155"/>
      <c r="DW74" s="155"/>
      <c r="DX74" s="155"/>
      <c r="DY74" s="155"/>
      <c r="DZ74" s="155"/>
      <c r="EA74" s="155"/>
      <c r="EB74" s="155"/>
      <c r="EC74" s="155"/>
      <c r="ED74" s="155"/>
      <c r="EE74" s="155"/>
      <c r="EF74" s="155"/>
      <c r="EG74" s="155"/>
      <c r="EH74" s="155"/>
      <c r="EI74" s="155"/>
      <c r="EJ74" s="155"/>
      <c r="EK74" s="155"/>
      <c r="EL74" s="155"/>
      <c r="EM74" s="155"/>
      <c r="EN74" s="155"/>
      <c r="EO74" s="155"/>
      <c r="EP74" s="155"/>
      <c r="EQ74" s="155"/>
      <c r="ER74" s="155"/>
      <c r="ES74" s="155"/>
      <c r="ET74" s="155"/>
    </row>
    <row r="75" spans="1:150">
      <c r="A75" s="278"/>
      <c r="B75" s="129"/>
      <c r="C75" s="222"/>
      <c r="D75" s="223"/>
      <c r="E75" s="224"/>
      <c r="F75" s="224"/>
      <c r="G75" s="185"/>
    </row>
    <row r="76" spans="1:150" ht="120.75" customHeight="1">
      <c r="A76" s="278" t="s">
        <v>77</v>
      </c>
      <c r="B76" s="129" t="s">
        <v>368</v>
      </c>
      <c r="C76" s="222" t="s">
        <v>37</v>
      </c>
      <c r="D76" s="223">
        <v>4</v>
      </c>
      <c r="E76" s="224"/>
      <c r="F76" s="224">
        <f t="shared" si="1"/>
        <v>0</v>
      </c>
      <c r="G76" s="185"/>
    </row>
    <row r="77" spans="1:150">
      <c r="A77" s="278" t="s">
        <v>300</v>
      </c>
      <c r="B77" s="129" t="s">
        <v>301</v>
      </c>
      <c r="C77" s="222" t="s">
        <v>37</v>
      </c>
      <c r="D77" s="223">
        <v>4</v>
      </c>
      <c r="E77" s="224"/>
      <c r="F77" s="224">
        <f t="shared" si="1"/>
        <v>0</v>
      </c>
      <c r="G77" s="185"/>
    </row>
    <row r="78" spans="1:150" s="304" customFormat="1" ht="102">
      <c r="A78" s="278" t="s">
        <v>78</v>
      </c>
      <c r="B78" s="129" t="s">
        <v>369</v>
      </c>
      <c r="C78" s="222" t="s">
        <v>37</v>
      </c>
      <c r="D78" s="223">
        <v>2</v>
      </c>
      <c r="E78" s="224"/>
      <c r="F78" s="224">
        <f t="shared" si="1"/>
        <v>0</v>
      </c>
      <c r="G78" s="316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55"/>
      <c r="CO78" s="155"/>
      <c r="CP78" s="155"/>
      <c r="CQ78" s="155"/>
      <c r="CR78" s="155"/>
      <c r="CS78" s="155"/>
      <c r="CT78" s="155"/>
      <c r="CU78" s="155"/>
      <c r="CV78" s="155"/>
      <c r="CW78" s="155"/>
      <c r="CX78" s="155"/>
      <c r="CY78" s="155"/>
      <c r="CZ78" s="155"/>
      <c r="DA78" s="155"/>
      <c r="DB78" s="155"/>
      <c r="DC78" s="155"/>
      <c r="DD78" s="155"/>
      <c r="DE78" s="155"/>
      <c r="DF78" s="155"/>
      <c r="DG78" s="155"/>
      <c r="DH78" s="155"/>
      <c r="DI78" s="155"/>
      <c r="DJ78" s="155"/>
      <c r="DK78" s="155"/>
      <c r="DL78" s="155"/>
      <c r="DM78" s="155"/>
      <c r="DN78" s="155"/>
      <c r="DO78" s="155"/>
      <c r="DP78" s="155"/>
      <c r="DQ78" s="155"/>
      <c r="DR78" s="155"/>
      <c r="DS78" s="155"/>
      <c r="DT78" s="155"/>
      <c r="DU78" s="155"/>
      <c r="DV78" s="155"/>
      <c r="DW78" s="155"/>
      <c r="DX78" s="155"/>
      <c r="DY78" s="155"/>
      <c r="DZ78" s="155"/>
      <c r="EA78" s="155"/>
      <c r="EB78" s="155"/>
      <c r="EC78" s="155"/>
      <c r="ED78" s="155"/>
      <c r="EE78" s="155"/>
      <c r="EF78" s="155"/>
      <c r="EG78" s="155"/>
      <c r="EH78" s="155"/>
      <c r="EI78" s="155"/>
      <c r="EJ78" s="155"/>
      <c r="EK78" s="155"/>
      <c r="EL78" s="155"/>
      <c r="EM78" s="155"/>
      <c r="EN78" s="155"/>
      <c r="EO78" s="155"/>
      <c r="EP78" s="155"/>
      <c r="EQ78" s="155"/>
      <c r="ER78" s="155"/>
      <c r="ES78" s="155"/>
      <c r="ET78" s="155"/>
    </row>
    <row r="79" spans="1:150" ht="123.75" customHeight="1">
      <c r="A79" s="278" t="s">
        <v>79</v>
      </c>
      <c r="B79" s="129" t="s">
        <v>370</v>
      </c>
      <c r="C79" s="222" t="s">
        <v>37</v>
      </c>
      <c r="D79" s="223">
        <v>1</v>
      </c>
      <c r="E79" s="224"/>
      <c r="F79" s="224">
        <f t="shared" si="1"/>
        <v>0</v>
      </c>
      <c r="G79" s="185"/>
    </row>
    <row r="80" spans="1:150" s="304" customFormat="1" ht="63.75">
      <c r="A80" s="278" t="s">
        <v>80</v>
      </c>
      <c r="B80" s="129" t="s">
        <v>371</v>
      </c>
      <c r="C80" s="222" t="s">
        <v>37</v>
      </c>
      <c r="D80" s="223">
        <v>8</v>
      </c>
      <c r="E80" s="224"/>
      <c r="F80" s="224">
        <f t="shared" si="1"/>
        <v>0</v>
      </c>
      <c r="G80" s="313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  <c r="CW80" s="155"/>
      <c r="CX80" s="155"/>
      <c r="CY80" s="155"/>
      <c r="CZ80" s="155"/>
      <c r="DA80" s="155"/>
      <c r="DB80" s="155"/>
      <c r="DC80" s="155"/>
      <c r="DD80" s="155"/>
      <c r="DE80" s="155"/>
      <c r="DF80" s="155"/>
      <c r="DG80" s="155"/>
      <c r="DH80" s="155"/>
      <c r="DI80" s="155"/>
      <c r="DJ80" s="155"/>
      <c r="DK80" s="155"/>
      <c r="DL80" s="155"/>
      <c r="DM80" s="155"/>
      <c r="DN80" s="155"/>
      <c r="DO80" s="155"/>
      <c r="DP80" s="155"/>
      <c r="DQ80" s="155"/>
      <c r="DR80" s="155"/>
      <c r="DS80" s="155"/>
      <c r="DT80" s="155"/>
      <c r="DU80" s="155"/>
      <c r="DV80" s="155"/>
      <c r="DW80" s="155"/>
      <c r="DX80" s="155"/>
      <c r="DY80" s="155"/>
      <c r="DZ80" s="155"/>
      <c r="EA80" s="155"/>
      <c r="EB80" s="155"/>
      <c r="EC80" s="155"/>
      <c r="ED80" s="155"/>
      <c r="EE80" s="155"/>
      <c r="EF80" s="155"/>
      <c r="EG80" s="155"/>
      <c r="EH80" s="155"/>
      <c r="EI80" s="155"/>
      <c r="EJ80" s="155"/>
      <c r="EK80" s="155"/>
      <c r="EL80" s="155"/>
      <c r="EM80" s="155"/>
      <c r="EN80" s="155"/>
      <c r="EO80" s="155"/>
      <c r="EP80" s="155"/>
      <c r="EQ80" s="155"/>
      <c r="ER80" s="155"/>
      <c r="ES80" s="155"/>
      <c r="ET80" s="155"/>
    </row>
    <row r="81" spans="1:7" ht="102">
      <c r="A81" s="278" t="s">
        <v>81</v>
      </c>
      <c r="B81" s="129" t="s">
        <v>372</v>
      </c>
      <c r="C81" s="222" t="s">
        <v>37</v>
      </c>
      <c r="D81" s="223">
        <v>1</v>
      </c>
      <c r="E81" s="224"/>
      <c r="F81" s="224">
        <f t="shared" si="1"/>
        <v>0</v>
      </c>
      <c r="G81" s="317"/>
    </row>
    <row r="82" spans="1:7" ht="15" customHeight="1">
      <c r="A82" s="278" t="s">
        <v>302</v>
      </c>
      <c r="B82" s="129" t="s">
        <v>373</v>
      </c>
      <c r="C82" s="222" t="s">
        <v>37</v>
      </c>
      <c r="D82" s="223">
        <v>1</v>
      </c>
      <c r="E82" s="224"/>
      <c r="F82" s="224">
        <f t="shared" si="1"/>
        <v>0</v>
      </c>
      <c r="G82" s="185"/>
    </row>
    <row r="83" spans="1:7" ht="15.75" customHeight="1">
      <c r="A83" s="278" t="s">
        <v>303</v>
      </c>
      <c r="B83" s="129" t="s">
        <v>373</v>
      </c>
      <c r="C83" s="222" t="s">
        <v>37</v>
      </c>
      <c r="D83" s="223">
        <v>1</v>
      </c>
      <c r="E83" s="224"/>
      <c r="F83" s="224">
        <f t="shared" si="1"/>
        <v>0</v>
      </c>
      <c r="G83" s="185"/>
    </row>
    <row r="84" spans="1:7" ht="17.25" customHeight="1">
      <c r="A84" s="278"/>
      <c r="B84" s="129"/>
      <c r="C84" s="222"/>
      <c r="D84" s="223"/>
      <c r="E84" s="224"/>
      <c r="F84" s="224"/>
      <c r="G84" s="185"/>
    </row>
    <row r="85" spans="1:7" ht="38.25">
      <c r="A85" s="278" t="s">
        <v>136</v>
      </c>
      <c r="B85" s="129" t="s">
        <v>374</v>
      </c>
      <c r="C85" s="280"/>
      <c r="D85" s="281"/>
      <c r="E85" s="282"/>
      <c r="F85" s="283"/>
      <c r="G85" s="185"/>
    </row>
    <row r="86" spans="1:7" ht="31.5" customHeight="1">
      <c r="A86" s="278"/>
      <c r="B86" s="284" t="s">
        <v>375</v>
      </c>
      <c r="C86" s="280"/>
      <c r="D86" s="281"/>
      <c r="E86" s="282"/>
      <c r="F86" s="283"/>
      <c r="G86" s="185"/>
    </row>
    <row r="87" spans="1:7">
      <c r="A87" s="318"/>
      <c r="B87" s="319"/>
      <c r="C87" s="320"/>
      <c r="D87" s="321"/>
      <c r="E87" s="322"/>
      <c r="F87" s="323"/>
      <c r="G87" s="185"/>
    </row>
    <row r="88" spans="1:7" ht="25.5">
      <c r="A88" s="324" t="s">
        <v>146</v>
      </c>
      <c r="B88" s="325" t="s">
        <v>304</v>
      </c>
      <c r="C88" s="280" t="s">
        <v>37</v>
      </c>
      <c r="D88" s="281">
        <v>13</v>
      </c>
      <c r="E88" s="283"/>
      <c r="F88" s="283">
        <f>E88*D88</f>
        <v>0</v>
      </c>
      <c r="G88" s="185"/>
    </row>
    <row r="89" spans="1:7">
      <c r="A89" s="186"/>
      <c r="B89" s="325"/>
      <c r="C89" s="280"/>
      <c r="D89" s="281"/>
      <c r="E89" s="283"/>
      <c r="F89" s="283"/>
      <c r="G89" s="185"/>
    </row>
    <row r="90" spans="1:7" ht="25.5">
      <c r="A90" s="324" t="s">
        <v>147</v>
      </c>
      <c r="B90" s="325" t="s">
        <v>305</v>
      </c>
      <c r="C90" s="280" t="s">
        <v>37</v>
      </c>
      <c r="D90" s="281">
        <v>6</v>
      </c>
      <c r="E90" s="283"/>
      <c r="F90" s="283">
        <f>E90*D90</f>
        <v>0</v>
      </c>
      <c r="G90" s="185"/>
    </row>
    <row r="91" spans="1:7">
      <c r="A91" s="324"/>
      <c r="B91" s="325"/>
      <c r="C91" s="280"/>
      <c r="D91" s="281"/>
      <c r="E91" s="283"/>
      <c r="F91" s="283"/>
      <c r="G91" s="185"/>
    </row>
    <row r="92" spans="1:7">
      <c r="A92" s="324" t="s">
        <v>15</v>
      </c>
      <c r="B92" s="326" t="s">
        <v>306</v>
      </c>
      <c r="C92" s="207" t="s">
        <v>148</v>
      </c>
      <c r="D92" s="207">
        <v>10</v>
      </c>
      <c r="E92" s="327"/>
      <c r="F92" s="328">
        <f>E92*D92</f>
        <v>0</v>
      </c>
      <c r="G92" s="185"/>
    </row>
    <row r="93" spans="1:7">
      <c r="A93" s="324"/>
      <c r="B93" s="326"/>
      <c r="C93" s="207"/>
      <c r="D93" s="207"/>
      <c r="E93" s="327"/>
      <c r="F93" s="328"/>
      <c r="G93" s="185"/>
    </row>
    <row r="94" spans="1:7" ht="16.5" customHeight="1">
      <c r="A94" s="186" t="s">
        <v>149</v>
      </c>
      <c r="B94" s="329" t="s">
        <v>307</v>
      </c>
      <c r="C94" s="280"/>
      <c r="D94" s="281"/>
      <c r="E94" s="282"/>
      <c r="F94" s="330"/>
      <c r="G94" s="185"/>
    </row>
    <row r="95" spans="1:7" ht="12" customHeight="1">
      <c r="A95" s="186"/>
      <c r="B95" s="329"/>
      <c r="C95" s="280"/>
      <c r="D95" s="281"/>
      <c r="E95" s="282"/>
      <c r="F95" s="330"/>
      <c r="G95" s="185"/>
    </row>
    <row r="96" spans="1:7" ht="41.45" customHeight="1">
      <c r="A96" s="212"/>
      <c r="B96" s="331" t="s">
        <v>376</v>
      </c>
      <c r="C96" s="320"/>
      <c r="D96" s="321"/>
      <c r="E96" s="322"/>
      <c r="F96" s="323"/>
      <c r="G96" s="185"/>
    </row>
    <row r="97" spans="1:150" s="304" customFormat="1" ht="25.5">
      <c r="A97" s="324" t="s">
        <v>150</v>
      </c>
      <c r="B97" s="325" t="s">
        <v>308</v>
      </c>
      <c r="C97" s="280" t="s">
        <v>37</v>
      </c>
      <c r="D97" s="281">
        <v>23</v>
      </c>
      <c r="E97" s="283"/>
      <c r="F97" s="283">
        <f>E97*D97</f>
        <v>0</v>
      </c>
      <c r="G97" s="313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  <c r="BI97" s="155"/>
      <c r="BJ97" s="155"/>
      <c r="BK97" s="155"/>
      <c r="BL97" s="155"/>
      <c r="BM97" s="155"/>
      <c r="BN97" s="155"/>
      <c r="BO97" s="155"/>
      <c r="BP97" s="155"/>
      <c r="BQ97" s="155"/>
      <c r="BR97" s="155"/>
      <c r="BS97" s="155"/>
      <c r="BT97" s="155"/>
      <c r="BU97" s="155"/>
      <c r="BV97" s="155"/>
      <c r="BW97" s="155"/>
      <c r="BX97" s="155"/>
      <c r="BY97" s="155"/>
      <c r="BZ97" s="155"/>
      <c r="CA97" s="155"/>
      <c r="CB97" s="155"/>
      <c r="CC97" s="155"/>
      <c r="CD97" s="155"/>
      <c r="CE97" s="155"/>
      <c r="CF97" s="155"/>
      <c r="CG97" s="155"/>
      <c r="CH97" s="155"/>
      <c r="CI97" s="155"/>
      <c r="CJ97" s="155"/>
      <c r="CK97" s="155"/>
      <c r="CL97" s="155"/>
      <c r="CM97" s="155"/>
      <c r="CN97" s="155"/>
      <c r="CO97" s="155"/>
      <c r="CP97" s="155"/>
      <c r="CQ97" s="155"/>
      <c r="CR97" s="155"/>
      <c r="CS97" s="155"/>
      <c r="CT97" s="155"/>
      <c r="CU97" s="155"/>
      <c r="CV97" s="155"/>
      <c r="CW97" s="155"/>
      <c r="CX97" s="155"/>
      <c r="CY97" s="155"/>
      <c r="CZ97" s="155"/>
      <c r="DA97" s="155"/>
      <c r="DB97" s="155"/>
      <c r="DC97" s="155"/>
      <c r="DD97" s="155"/>
      <c r="DE97" s="155"/>
      <c r="DF97" s="155"/>
      <c r="DG97" s="155"/>
      <c r="DH97" s="155"/>
      <c r="DI97" s="155"/>
      <c r="DJ97" s="155"/>
      <c r="DK97" s="155"/>
      <c r="DL97" s="155"/>
      <c r="DM97" s="155"/>
      <c r="DN97" s="155"/>
      <c r="DO97" s="155"/>
      <c r="DP97" s="155"/>
      <c r="DQ97" s="155"/>
      <c r="DR97" s="155"/>
      <c r="DS97" s="155"/>
      <c r="DT97" s="155"/>
      <c r="DU97" s="155"/>
      <c r="DV97" s="155"/>
      <c r="DW97" s="155"/>
      <c r="DX97" s="155"/>
      <c r="DY97" s="155"/>
      <c r="DZ97" s="155"/>
      <c r="EA97" s="155"/>
      <c r="EB97" s="155"/>
      <c r="EC97" s="155"/>
      <c r="ED97" s="155"/>
      <c r="EE97" s="155"/>
      <c r="EF97" s="155"/>
      <c r="EG97" s="155"/>
      <c r="EH97" s="155"/>
      <c r="EI97" s="155"/>
      <c r="EJ97" s="155"/>
      <c r="EK97" s="155"/>
      <c r="EL97" s="155"/>
      <c r="EM97" s="155"/>
      <c r="EN97" s="155"/>
      <c r="EO97" s="155"/>
      <c r="EP97" s="155"/>
      <c r="EQ97" s="155"/>
      <c r="ER97" s="155"/>
      <c r="ES97" s="155"/>
      <c r="ET97" s="155"/>
    </row>
    <row r="98" spans="1:150">
      <c r="A98" s="212"/>
      <c r="B98" s="332"/>
      <c r="C98" s="320"/>
      <c r="D98" s="321"/>
      <c r="E98" s="323"/>
      <c r="F98" s="333"/>
      <c r="G98" s="185"/>
    </row>
    <row r="99" spans="1:150" s="304" customFormat="1" ht="38.25">
      <c r="A99" s="324" t="s">
        <v>151</v>
      </c>
      <c r="B99" s="325" t="s">
        <v>309</v>
      </c>
      <c r="C99" s="280" t="s">
        <v>37</v>
      </c>
      <c r="D99" s="281">
        <v>6</v>
      </c>
      <c r="E99" s="283"/>
      <c r="F99" s="283">
        <f>E99*D99</f>
        <v>0</v>
      </c>
      <c r="G99" s="313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  <c r="AD99" s="155"/>
      <c r="AE99" s="155"/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  <c r="BI99" s="155"/>
      <c r="BJ99" s="155"/>
      <c r="BK99" s="155"/>
      <c r="BL99" s="155"/>
      <c r="BM99" s="155"/>
      <c r="BN99" s="155"/>
      <c r="BO99" s="155"/>
      <c r="BP99" s="155"/>
      <c r="BQ99" s="155"/>
      <c r="BR99" s="155"/>
      <c r="BS99" s="155"/>
      <c r="BT99" s="155"/>
      <c r="BU99" s="155"/>
      <c r="BV99" s="155"/>
      <c r="BW99" s="155"/>
      <c r="BX99" s="155"/>
      <c r="BY99" s="155"/>
      <c r="BZ99" s="155"/>
      <c r="CA99" s="155"/>
      <c r="CB99" s="155"/>
      <c r="CC99" s="155"/>
      <c r="CD99" s="155"/>
      <c r="CE99" s="155"/>
      <c r="CF99" s="155"/>
      <c r="CG99" s="155"/>
      <c r="CH99" s="155"/>
      <c r="CI99" s="155"/>
      <c r="CJ99" s="155"/>
      <c r="CK99" s="155"/>
      <c r="CL99" s="155"/>
      <c r="CM99" s="155"/>
      <c r="CN99" s="155"/>
      <c r="CO99" s="155"/>
      <c r="CP99" s="155"/>
      <c r="CQ99" s="155"/>
      <c r="CR99" s="155"/>
      <c r="CS99" s="155"/>
      <c r="CT99" s="155"/>
      <c r="CU99" s="155"/>
      <c r="CV99" s="155"/>
      <c r="CW99" s="155"/>
      <c r="CX99" s="155"/>
      <c r="CY99" s="155"/>
      <c r="CZ99" s="155"/>
      <c r="DA99" s="155"/>
      <c r="DB99" s="155"/>
      <c r="DC99" s="155"/>
      <c r="DD99" s="155"/>
      <c r="DE99" s="155"/>
      <c r="DF99" s="155"/>
      <c r="DG99" s="155"/>
      <c r="DH99" s="155"/>
      <c r="DI99" s="155"/>
      <c r="DJ99" s="155"/>
      <c r="DK99" s="155"/>
      <c r="DL99" s="155"/>
      <c r="DM99" s="155"/>
      <c r="DN99" s="155"/>
      <c r="DO99" s="155"/>
      <c r="DP99" s="155"/>
      <c r="DQ99" s="155"/>
      <c r="DR99" s="155"/>
      <c r="DS99" s="155"/>
      <c r="DT99" s="155"/>
      <c r="DU99" s="155"/>
      <c r="DV99" s="155"/>
      <c r="DW99" s="155"/>
      <c r="DX99" s="155"/>
      <c r="DY99" s="155"/>
      <c r="DZ99" s="155"/>
      <c r="EA99" s="155"/>
      <c r="EB99" s="155"/>
      <c r="EC99" s="155"/>
      <c r="ED99" s="155"/>
      <c r="EE99" s="155"/>
      <c r="EF99" s="155"/>
      <c r="EG99" s="155"/>
      <c r="EH99" s="155"/>
      <c r="EI99" s="155"/>
      <c r="EJ99" s="155"/>
      <c r="EK99" s="155"/>
      <c r="EL99" s="155"/>
      <c r="EM99" s="155"/>
      <c r="EN99" s="155"/>
      <c r="EO99" s="155"/>
      <c r="EP99" s="155"/>
      <c r="EQ99" s="155"/>
      <c r="ER99" s="155"/>
      <c r="ES99" s="155"/>
      <c r="ET99" s="155"/>
    </row>
    <row r="100" spans="1:150">
      <c r="A100" s="212"/>
      <c r="B100" s="332"/>
      <c r="C100" s="320"/>
      <c r="D100" s="321"/>
      <c r="E100" s="323"/>
      <c r="F100" s="333"/>
      <c r="G100" s="185"/>
    </row>
    <row r="101" spans="1:150" s="304" customFormat="1" ht="38.25">
      <c r="A101" s="324" t="s">
        <v>152</v>
      </c>
      <c r="B101" s="325" t="s">
        <v>310</v>
      </c>
      <c r="C101" s="280" t="s">
        <v>37</v>
      </c>
      <c r="D101" s="281">
        <v>2</v>
      </c>
      <c r="E101" s="283"/>
      <c r="F101" s="283">
        <f>E101*D101</f>
        <v>0</v>
      </c>
      <c r="G101" s="313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/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5"/>
      <c r="BM101" s="155"/>
      <c r="BN101" s="155"/>
      <c r="BO101" s="155"/>
      <c r="BP101" s="155"/>
      <c r="BQ101" s="155"/>
      <c r="BR101" s="155"/>
      <c r="BS101" s="155"/>
      <c r="BT101" s="155"/>
      <c r="BU101" s="155"/>
      <c r="BV101" s="155"/>
      <c r="BW101" s="155"/>
      <c r="BX101" s="155"/>
      <c r="BY101" s="155"/>
      <c r="BZ101" s="155"/>
      <c r="CA101" s="155"/>
      <c r="CB101" s="155"/>
      <c r="CC101" s="155"/>
      <c r="CD101" s="155"/>
      <c r="CE101" s="155"/>
      <c r="CF101" s="155"/>
      <c r="CG101" s="155"/>
      <c r="CH101" s="155"/>
      <c r="CI101" s="155"/>
      <c r="CJ101" s="155"/>
      <c r="CK101" s="155"/>
      <c r="CL101" s="155"/>
      <c r="CM101" s="155"/>
      <c r="CN101" s="155"/>
      <c r="CO101" s="155"/>
      <c r="CP101" s="155"/>
      <c r="CQ101" s="155"/>
      <c r="CR101" s="155"/>
      <c r="CS101" s="155"/>
      <c r="CT101" s="155"/>
      <c r="CU101" s="155"/>
      <c r="CV101" s="155"/>
      <c r="CW101" s="155"/>
      <c r="CX101" s="155"/>
      <c r="CY101" s="155"/>
      <c r="CZ101" s="155"/>
      <c r="DA101" s="155"/>
      <c r="DB101" s="155"/>
      <c r="DC101" s="155"/>
      <c r="DD101" s="155"/>
      <c r="DE101" s="155"/>
      <c r="DF101" s="155"/>
      <c r="DG101" s="155"/>
      <c r="DH101" s="155"/>
      <c r="DI101" s="155"/>
      <c r="DJ101" s="155"/>
      <c r="DK101" s="155"/>
      <c r="DL101" s="155"/>
      <c r="DM101" s="155"/>
      <c r="DN101" s="155"/>
      <c r="DO101" s="155"/>
      <c r="DP101" s="155"/>
      <c r="DQ101" s="155"/>
      <c r="DR101" s="155"/>
      <c r="DS101" s="155"/>
      <c r="DT101" s="155"/>
      <c r="DU101" s="155"/>
      <c r="DV101" s="155"/>
      <c r="DW101" s="155"/>
      <c r="DX101" s="155"/>
      <c r="DY101" s="155"/>
      <c r="DZ101" s="155"/>
      <c r="EA101" s="155"/>
      <c r="EB101" s="155"/>
      <c r="EC101" s="155"/>
      <c r="ED101" s="155"/>
      <c r="EE101" s="155"/>
      <c r="EF101" s="155"/>
      <c r="EG101" s="155"/>
      <c r="EH101" s="155"/>
      <c r="EI101" s="155"/>
      <c r="EJ101" s="155"/>
      <c r="EK101" s="155"/>
      <c r="EL101" s="155"/>
      <c r="EM101" s="155"/>
      <c r="EN101" s="155"/>
      <c r="EO101" s="155"/>
      <c r="EP101" s="155"/>
      <c r="EQ101" s="155"/>
      <c r="ER101" s="155"/>
      <c r="ES101" s="155"/>
      <c r="ET101" s="155"/>
    </row>
    <row r="102" spans="1:150">
      <c r="A102" s="212"/>
      <c r="B102" s="334"/>
      <c r="C102" s="320"/>
      <c r="D102" s="321"/>
      <c r="E102" s="323"/>
      <c r="F102" s="323"/>
      <c r="G102" s="185"/>
    </row>
    <row r="103" spans="1:150" s="304" customFormat="1" ht="25.5">
      <c r="A103" s="204" t="s">
        <v>160</v>
      </c>
      <c r="B103" s="325" t="s">
        <v>153</v>
      </c>
      <c r="C103" s="280" t="s">
        <v>37</v>
      </c>
      <c r="D103" s="281">
        <v>2</v>
      </c>
      <c r="E103" s="283"/>
      <c r="F103" s="283">
        <f>E103*D103</f>
        <v>0</v>
      </c>
      <c r="G103" s="313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/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5"/>
      <c r="BM103" s="155"/>
      <c r="BN103" s="155"/>
      <c r="BO103" s="155"/>
      <c r="BP103" s="155"/>
      <c r="BQ103" s="155"/>
      <c r="BR103" s="155"/>
      <c r="BS103" s="155"/>
      <c r="BT103" s="155"/>
      <c r="BU103" s="155"/>
      <c r="BV103" s="155"/>
      <c r="BW103" s="155"/>
      <c r="BX103" s="155"/>
      <c r="BY103" s="155"/>
      <c r="BZ103" s="155"/>
      <c r="CA103" s="155"/>
      <c r="CB103" s="155"/>
      <c r="CC103" s="155"/>
      <c r="CD103" s="155"/>
      <c r="CE103" s="155"/>
      <c r="CF103" s="155"/>
      <c r="CG103" s="155"/>
      <c r="CH103" s="155"/>
      <c r="CI103" s="155"/>
      <c r="CJ103" s="155"/>
      <c r="CK103" s="155"/>
      <c r="CL103" s="15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CY103" s="155"/>
      <c r="CZ103" s="155"/>
      <c r="DA103" s="155"/>
      <c r="DB103" s="155"/>
      <c r="DC103" s="155"/>
      <c r="DD103" s="155"/>
      <c r="DE103" s="155"/>
      <c r="DF103" s="155"/>
      <c r="DG103" s="155"/>
      <c r="DH103" s="155"/>
      <c r="DI103" s="155"/>
      <c r="DJ103" s="155"/>
      <c r="DK103" s="155"/>
      <c r="DL103" s="155"/>
      <c r="DM103" s="155"/>
      <c r="DN103" s="155"/>
      <c r="DO103" s="155"/>
      <c r="DP103" s="155"/>
      <c r="DQ103" s="155"/>
      <c r="DR103" s="155"/>
      <c r="DS103" s="155"/>
      <c r="DT103" s="155"/>
      <c r="DU103" s="155"/>
      <c r="DV103" s="155"/>
      <c r="DW103" s="155"/>
      <c r="DX103" s="155"/>
      <c r="DY103" s="155"/>
      <c r="DZ103" s="155"/>
      <c r="EA103" s="155"/>
      <c r="EB103" s="155"/>
      <c r="EC103" s="155"/>
      <c r="ED103" s="155"/>
      <c r="EE103" s="155"/>
      <c r="EF103" s="155"/>
      <c r="EG103" s="155"/>
      <c r="EH103" s="155"/>
      <c r="EI103" s="155"/>
      <c r="EJ103" s="155"/>
      <c r="EK103" s="155"/>
      <c r="EL103" s="155"/>
      <c r="EM103" s="155"/>
      <c r="EN103" s="155"/>
      <c r="EO103" s="155"/>
      <c r="EP103" s="155"/>
      <c r="EQ103" s="155"/>
      <c r="ER103" s="155"/>
      <c r="ES103" s="155"/>
      <c r="ET103" s="155"/>
    </row>
    <row r="104" spans="1:150">
      <c r="A104" s="197"/>
      <c r="B104" s="334"/>
      <c r="C104" s="320"/>
      <c r="D104" s="321"/>
      <c r="E104" s="323"/>
      <c r="F104" s="323"/>
      <c r="G104" s="185"/>
    </row>
    <row r="105" spans="1:150" s="304" customFormat="1" ht="38.25">
      <c r="A105" s="204" t="s">
        <v>166</v>
      </c>
      <c r="B105" s="335" t="s">
        <v>311</v>
      </c>
      <c r="C105" s="280" t="s">
        <v>37</v>
      </c>
      <c r="D105" s="281">
        <v>1</v>
      </c>
      <c r="E105" s="283"/>
      <c r="F105" s="283">
        <f>E105*D105</f>
        <v>0</v>
      </c>
      <c r="G105" s="313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5"/>
      <c r="BM105" s="155"/>
      <c r="BN105" s="155"/>
      <c r="BO105" s="155"/>
      <c r="BP105" s="155"/>
      <c r="BQ105" s="155"/>
      <c r="BR105" s="155"/>
      <c r="BS105" s="155"/>
      <c r="BT105" s="155"/>
      <c r="BU105" s="155"/>
      <c r="BV105" s="155"/>
      <c r="BW105" s="155"/>
      <c r="BX105" s="155"/>
      <c r="BY105" s="155"/>
      <c r="BZ105" s="155"/>
      <c r="CA105" s="155"/>
      <c r="CB105" s="155"/>
      <c r="CC105" s="155"/>
      <c r="CD105" s="155"/>
      <c r="CE105" s="155"/>
      <c r="CF105" s="155"/>
      <c r="CG105" s="155"/>
      <c r="CH105" s="155"/>
      <c r="CI105" s="155"/>
      <c r="CJ105" s="155"/>
      <c r="CK105" s="155"/>
      <c r="CL105" s="155"/>
      <c r="CM105" s="155"/>
      <c r="CN105" s="155"/>
      <c r="CO105" s="155"/>
      <c r="CP105" s="155"/>
      <c r="CQ105" s="155"/>
      <c r="CR105" s="155"/>
      <c r="CS105" s="155"/>
      <c r="CT105" s="155"/>
      <c r="CU105" s="155"/>
      <c r="CV105" s="155"/>
      <c r="CW105" s="155"/>
      <c r="CX105" s="155"/>
      <c r="CY105" s="155"/>
      <c r="CZ105" s="155"/>
      <c r="DA105" s="155"/>
      <c r="DB105" s="155"/>
      <c r="DC105" s="155"/>
      <c r="DD105" s="155"/>
      <c r="DE105" s="155"/>
      <c r="DF105" s="155"/>
      <c r="DG105" s="155"/>
      <c r="DH105" s="155"/>
      <c r="DI105" s="155"/>
      <c r="DJ105" s="155"/>
      <c r="DK105" s="155"/>
      <c r="DL105" s="155"/>
      <c r="DM105" s="155"/>
      <c r="DN105" s="155"/>
      <c r="DO105" s="155"/>
      <c r="DP105" s="155"/>
      <c r="DQ105" s="155"/>
      <c r="DR105" s="155"/>
      <c r="DS105" s="155"/>
      <c r="DT105" s="155"/>
      <c r="DU105" s="155"/>
      <c r="DV105" s="155"/>
      <c r="DW105" s="155"/>
      <c r="DX105" s="155"/>
      <c r="DY105" s="155"/>
      <c r="DZ105" s="155"/>
      <c r="EA105" s="155"/>
      <c r="EB105" s="155"/>
      <c r="EC105" s="155"/>
      <c r="ED105" s="155"/>
      <c r="EE105" s="155"/>
      <c r="EF105" s="155"/>
      <c r="EG105" s="155"/>
      <c r="EH105" s="155"/>
      <c r="EI105" s="155"/>
      <c r="EJ105" s="155"/>
      <c r="EK105" s="155"/>
      <c r="EL105" s="155"/>
      <c r="EM105" s="155"/>
      <c r="EN105" s="155"/>
      <c r="EO105" s="155"/>
      <c r="EP105" s="155"/>
      <c r="EQ105" s="155"/>
      <c r="ER105" s="155"/>
      <c r="ES105" s="155"/>
      <c r="ET105" s="155"/>
    </row>
    <row r="106" spans="1:150" s="304" customFormat="1">
      <c r="A106" s="204" t="s">
        <v>22</v>
      </c>
      <c r="B106" s="325" t="s">
        <v>312</v>
      </c>
      <c r="C106" s="280" t="s">
        <v>37</v>
      </c>
      <c r="D106" s="281">
        <v>4</v>
      </c>
      <c r="E106" s="283"/>
      <c r="F106" s="283"/>
      <c r="G106" s="313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/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5"/>
      <c r="BM106" s="155"/>
      <c r="BN106" s="155"/>
      <c r="BO106" s="155"/>
      <c r="BP106" s="155"/>
      <c r="BQ106" s="155"/>
      <c r="BR106" s="155"/>
      <c r="BS106" s="155"/>
      <c r="BT106" s="155"/>
      <c r="BU106" s="155"/>
      <c r="BV106" s="155"/>
      <c r="BW106" s="155"/>
      <c r="BX106" s="155"/>
      <c r="BY106" s="155"/>
      <c r="BZ106" s="155"/>
      <c r="CA106" s="155"/>
      <c r="CB106" s="155"/>
      <c r="CC106" s="155"/>
      <c r="CD106" s="155"/>
      <c r="CE106" s="155"/>
      <c r="CF106" s="155"/>
      <c r="CG106" s="155"/>
      <c r="CH106" s="155"/>
      <c r="CI106" s="155"/>
      <c r="CJ106" s="155"/>
      <c r="CK106" s="155"/>
      <c r="CL106" s="155"/>
      <c r="CM106" s="155"/>
      <c r="CN106" s="155"/>
      <c r="CO106" s="155"/>
      <c r="CP106" s="155"/>
      <c r="CQ106" s="155"/>
      <c r="CR106" s="155"/>
      <c r="CS106" s="155"/>
      <c r="CT106" s="155"/>
      <c r="CU106" s="155"/>
      <c r="CV106" s="155"/>
      <c r="CW106" s="155"/>
      <c r="CX106" s="155"/>
      <c r="CY106" s="155"/>
      <c r="CZ106" s="155"/>
      <c r="DA106" s="155"/>
      <c r="DB106" s="155"/>
      <c r="DC106" s="155"/>
      <c r="DD106" s="155"/>
      <c r="DE106" s="155"/>
      <c r="DF106" s="155"/>
      <c r="DG106" s="155"/>
      <c r="DH106" s="155"/>
      <c r="DI106" s="155"/>
      <c r="DJ106" s="155"/>
      <c r="DK106" s="155"/>
      <c r="DL106" s="155"/>
      <c r="DM106" s="155"/>
      <c r="DN106" s="155"/>
      <c r="DO106" s="155"/>
      <c r="DP106" s="155"/>
      <c r="DQ106" s="155"/>
      <c r="DR106" s="155"/>
      <c r="DS106" s="155"/>
      <c r="DT106" s="155"/>
      <c r="DU106" s="155"/>
      <c r="DV106" s="155"/>
      <c r="DW106" s="155"/>
      <c r="DX106" s="155"/>
      <c r="DY106" s="155"/>
      <c r="DZ106" s="155"/>
      <c r="EA106" s="155"/>
      <c r="EB106" s="155"/>
      <c r="EC106" s="155"/>
      <c r="ED106" s="155"/>
      <c r="EE106" s="155"/>
      <c r="EF106" s="155"/>
      <c r="EG106" s="155"/>
      <c r="EH106" s="155"/>
      <c r="EI106" s="155"/>
      <c r="EJ106" s="155"/>
      <c r="EK106" s="155"/>
      <c r="EL106" s="155"/>
      <c r="EM106" s="155"/>
      <c r="EN106" s="155"/>
      <c r="EO106" s="155"/>
      <c r="EP106" s="155"/>
      <c r="EQ106" s="155"/>
      <c r="ER106" s="155"/>
      <c r="ES106" s="155"/>
      <c r="ET106" s="155"/>
    </row>
    <row r="107" spans="1:150" s="304" customFormat="1">
      <c r="A107" s="204" t="s">
        <v>313</v>
      </c>
      <c r="B107" s="325" t="s">
        <v>314</v>
      </c>
      <c r="C107" s="280" t="s">
        <v>37</v>
      </c>
      <c r="D107" s="281">
        <v>4</v>
      </c>
      <c r="E107" s="283"/>
      <c r="F107" s="283"/>
      <c r="G107" s="313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55"/>
      <c r="CO107" s="155"/>
      <c r="CP107" s="155"/>
      <c r="CQ107" s="155"/>
      <c r="CR107" s="155"/>
      <c r="CS107" s="155"/>
      <c r="CT107" s="155"/>
      <c r="CU107" s="155"/>
      <c r="CV107" s="155"/>
      <c r="CW107" s="155"/>
      <c r="CX107" s="155"/>
      <c r="CY107" s="155"/>
      <c r="CZ107" s="155"/>
      <c r="DA107" s="155"/>
      <c r="DB107" s="155"/>
      <c r="DC107" s="155"/>
      <c r="DD107" s="155"/>
      <c r="DE107" s="155"/>
      <c r="DF107" s="155"/>
      <c r="DG107" s="155"/>
      <c r="DH107" s="155"/>
      <c r="DI107" s="155"/>
      <c r="DJ107" s="155"/>
      <c r="DK107" s="155"/>
      <c r="DL107" s="155"/>
      <c r="DM107" s="155"/>
      <c r="DN107" s="155"/>
      <c r="DO107" s="155"/>
      <c r="DP107" s="155"/>
      <c r="DQ107" s="155"/>
      <c r="DR107" s="155"/>
      <c r="DS107" s="155"/>
      <c r="DT107" s="155"/>
      <c r="DU107" s="155"/>
      <c r="DV107" s="155"/>
      <c r="DW107" s="155"/>
      <c r="DX107" s="155"/>
      <c r="DY107" s="155"/>
      <c r="DZ107" s="155"/>
      <c r="EA107" s="155"/>
      <c r="EB107" s="155"/>
      <c r="EC107" s="155"/>
      <c r="ED107" s="155"/>
      <c r="EE107" s="155"/>
      <c r="EF107" s="155"/>
      <c r="EG107" s="155"/>
      <c r="EH107" s="155"/>
      <c r="EI107" s="155"/>
      <c r="EJ107" s="155"/>
      <c r="EK107" s="155"/>
      <c r="EL107" s="155"/>
      <c r="EM107" s="155"/>
      <c r="EN107" s="155"/>
      <c r="EO107" s="155"/>
      <c r="EP107" s="155"/>
      <c r="EQ107" s="155"/>
      <c r="ER107" s="155"/>
      <c r="ES107" s="155"/>
      <c r="ET107" s="155"/>
    </row>
    <row r="108" spans="1:150">
      <c r="A108" s="197"/>
      <c r="B108" s="334"/>
      <c r="C108" s="320"/>
      <c r="D108" s="321"/>
      <c r="E108" s="323"/>
      <c r="F108" s="323"/>
      <c r="G108" s="185"/>
    </row>
    <row r="109" spans="1:150">
      <c r="A109" s="197"/>
      <c r="B109" s="334"/>
      <c r="C109" s="320"/>
      <c r="D109" s="321"/>
      <c r="E109" s="323"/>
      <c r="F109" s="323"/>
      <c r="G109" s="185"/>
    </row>
    <row r="110" spans="1:150">
      <c r="A110" s="204" t="s">
        <v>177</v>
      </c>
      <c r="B110" s="325" t="s">
        <v>315</v>
      </c>
      <c r="C110" s="280"/>
      <c r="D110" s="281"/>
      <c r="E110" s="283"/>
      <c r="F110" s="283"/>
      <c r="G110" s="185"/>
    </row>
    <row r="111" spans="1:150" ht="12.95" customHeight="1">
      <c r="A111" s="204" t="s">
        <v>23</v>
      </c>
      <c r="B111" s="325" t="s">
        <v>316</v>
      </c>
      <c r="C111" s="280" t="s">
        <v>37</v>
      </c>
      <c r="D111" s="281">
        <v>2</v>
      </c>
      <c r="E111" s="283"/>
      <c r="F111" s="283"/>
      <c r="G111" s="185"/>
    </row>
    <row r="112" spans="1:150" ht="14.1" customHeight="1">
      <c r="A112" s="204" t="s">
        <v>110</v>
      </c>
      <c r="B112" s="325" t="s">
        <v>317</v>
      </c>
      <c r="C112" s="280" t="s">
        <v>37</v>
      </c>
      <c r="D112" s="281">
        <v>2</v>
      </c>
      <c r="E112" s="283"/>
      <c r="F112" s="283"/>
      <c r="G112" s="185"/>
    </row>
    <row r="113" spans="1:150" ht="12.95" customHeight="1">
      <c r="A113" s="204" t="s">
        <v>318</v>
      </c>
      <c r="B113" s="325" t="s">
        <v>319</v>
      </c>
      <c r="C113" s="280" t="s">
        <v>37</v>
      </c>
      <c r="D113" s="281">
        <v>1</v>
      </c>
      <c r="E113" s="283"/>
      <c r="F113" s="283"/>
      <c r="G113" s="185"/>
    </row>
    <row r="114" spans="1:150" ht="12.95" customHeight="1">
      <c r="A114" s="204" t="s">
        <v>320</v>
      </c>
      <c r="B114" s="325" t="s">
        <v>321</v>
      </c>
      <c r="C114" s="280" t="s">
        <v>37</v>
      </c>
      <c r="D114" s="281">
        <v>1</v>
      </c>
      <c r="E114" s="283"/>
      <c r="F114" s="283"/>
      <c r="G114" s="185"/>
    </row>
    <row r="115" spans="1:150" ht="12.95" customHeight="1">
      <c r="A115" s="204" t="s">
        <v>322</v>
      </c>
      <c r="B115" s="325" t="s">
        <v>323</v>
      </c>
      <c r="C115" s="280" t="s">
        <v>37</v>
      </c>
      <c r="D115" s="281">
        <v>1</v>
      </c>
      <c r="E115" s="283"/>
      <c r="F115" s="283"/>
      <c r="G115" s="185"/>
    </row>
    <row r="116" spans="1:150">
      <c r="A116" s="204" t="s">
        <v>324</v>
      </c>
      <c r="B116" s="325" t="s">
        <v>325</v>
      </c>
      <c r="C116" s="280" t="s">
        <v>37</v>
      </c>
      <c r="D116" s="281">
        <v>1</v>
      </c>
      <c r="E116" s="283"/>
      <c r="F116" s="283"/>
      <c r="G116" s="185"/>
    </row>
    <row r="117" spans="1:150">
      <c r="A117" s="204"/>
      <c r="B117" s="325"/>
      <c r="C117" s="280" t="s">
        <v>9</v>
      </c>
      <c r="D117" s="281">
        <v>7</v>
      </c>
      <c r="E117" s="283"/>
      <c r="F117" s="283">
        <f>E117*D117</f>
        <v>0</v>
      </c>
      <c r="G117" s="185"/>
    </row>
    <row r="118" spans="1:150">
      <c r="A118" s="197"/>
      <c r="B118" s="334"/>
      <c r="C118" s="320"/>
      <c r="D118" s="321"/>
      <c r="E118" s="323"/>
      <c r="F118" s="323"/>
      <c r="G118" s="185"/>
    </row>
    <row r="119" spans="1:150" s="304" customFormat="1" ht="38.25">
      <c r="A119" s="204" t="s">
        <v>183</v>
      </c>
      <c r="B119" s="205" t="s">
        <v>326</v>
      </c>
      <c r="C119" s="280" t="s">
        <v>9</v>
      </c>
      <c r="D119" s="223">
        <v>1</v>
      </c>
      <c r="E119" s="336"/>
      <c r="F119" s="231">
        <f>D119*E119</f>
        <v>0</v>
      </c>
      <c r="G119" s="313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55"/>
      <c r="CO119" s="155"/>
      <c r="CP119" s="155"/>
      <c r="CQ119" s="155"/>
      <c r="CR119" s="155"/>
      <c r="CS119" s="155"/>
      <c r="CT119" s="155"/>
      <c r="CU119" s="155"/>
      <c r="CV119" s="155"/>
      <c r="CW119" s="155"/>
      <c r="CX119" s="155"/>
      <c r="CY119" s="155"/>
      <c r="CZ119" s="155"/>
      <c r="DA119" s="155"/>
      <c r="DB119" s="155"/>
      <c r="DC119" s="155"/>
      <c r="DD119" s="155"/>
      <c r="DE119" s="155"/>
      <c r="DF119" s="155"/>
      <c r="DG119" s="155"/>
      <c r="DH119" s="155"/>
      <c r="DI119" s="155"/>
      <c r="DJ119" s="155"/>
      <c r="DK119" s="155"/>
      <c r="DL119" s="155"/>
      <c r="DM119" s="155"/>
      <c r="DN119" s="155"/>
      <c r="DO119" s="155"/>
      <c r="DP119" s="155"/>
      <c r="DQ119" s="155"/>
      <c r="DR119" s="155"/>
      <c r="DS119" s="155"/>
      <c r="DT119" s="155"/>
      <c r="DU119" s="155"/>
      <c r="DV119" s="155"/>
      <c r="DW119" s="155"/>
      <c r="DX119" s="155"/>
      <c r="DY119" s="155"/>
      <c r="DZ119" s="155"/>
      <c r="EA119" s="155"/>
      <c r="EB119" s="155"/>
      <c r="EC119" s="155"/>
      <c r="ED119" s="155"/>
      <c r="EE119" s="155"/>
      <c r="EF119" s="155"/>
      <c r="EG119" s="155"/>
      <c r="EH119" s="155"/>
      <c r="EI119" s="155"/>
      <c r="EJ119" s="155"/>
      <c r="EK119" s="155"/>
      <c r="EL119" s="155"/>
      <c r="EM119" s="155"/>
      <c r="EN119" s="155"/>
      <c r="EO119" s="155"/>
      <c r="EP119" s="155"/>
      <c r="EQ119" s="155"/>
      <c r="ER119" s="155"/>
      <c r="ES119" s="155"/>
      <c r="ET119" s="155"/>
    </row>
    <row r="120" spans="1:150" s="304" customFormat="1">
      <c r="A120" s="186"/>
      <c r="B120" s="284"/>
      <c r="C120" s="280"/>
      <c r="D120" s="281"/>
      <c r="E120" s="282"/>
      <c r="F120" s="283"/>
      <c r="G120" s="313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/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  <c r="BI120" s="155"/>
      <c r="BJ120" s="155"/>
      <c r="BK120" s="155"/>
      <c r="BL120" s="155"/>
      <c r="BM120" s="155"/>
      <c r="BN120" s="155"/>
      <c r="BO120" s="155"/>
      <c r="BP120" s="155"/>
      <c r="BQ120" s="155"/>
      <c r="BR120" s="155"/>
      <c r="BS120" s="155"/>
      <c r="BT120" s="155"/>
      <c r="BU120" s="155"/>
      <c r="BV120" s="155"/>
      <c r="BW120" s="155"/>
      <c r="BX120" s="155"/>
      <c r="BY120" s="155"/>
      <c r="BZ120" s="155"/>
      <c r="CA120" s="155"/>
      <c r="CB120" s="155"/>
      <c r="CC120" s="155"/>
      <c r="CD120" s="155"/>
      <c r="CE120" s="155"/>
      <c r="CF120" s="155"/>
      <c r="CG120" s="155"/>
      <c r="CH120" s="155"/>
      <c r="CI120" s="155"/>
      <c r="CJ120" s="155"/>
      <c r="CK120" s="155"/>
      <c r="CL120" s="155"/>
      <c r="CM120" s="155"/>
      <c r="CN120" s="155"/>
      <c r="CO120" s="155"/>
      <c r="CP120" s="155"/>
      <c r="CQ120" s="155"/>
      <c r="CR120" s="155"/>
      <c r="CS120" s="155"/>
      <c r="CT120" s="155"/>
      <c r="CU120" s="155"/>
      <c r="CV120" s="155"/>
      <c r="CW120" s="155"/>
      <c r="CX120" s="155"/>
      <c r="CY120" s="155"/>
      <c r="CZ120" s="155"/>
      <c r="DA120" s="155"/>
      <c r="DB120" s="155"/>
      <c r="DC120" s="155"/>
      <c r="DD120" s="155"/>
      <c r="DE120" s="155"/>
      <c r="DF120" s="155"/>
      <c r="DG120" s="155"/>
      <c r="DH120" s="155"/>
      <c r="DI120" s="155"/>
      <c r="DJ120" s="155"/>
      <c r="DK120" s="155"/>
      <c r="DL120" s="155"/>
      <c r="DM120" s="155"/>
      <c r="DN120" s="155"/>
      <c r="DO120" s="155"/>
      <c r="DP120" s="155"/>
      <c r="DQ120" s="155"/>
      <c r="DR120" s="155"/>
      <c r="DS120" s="155"/>
      <c r="DT120" s="155"/>
      <c r="DU120" s="155"/>
      <c r="DV120" s="155"/>
      <c r="DW120" s="155"/>
      <c r="DX120" s="155"/>
      <c r="DY120" s="155"/>
      <c r="DZ120" s="155"/>
      <c r="EA120" s="155"/>
      <c r="EB120" s="155"/>
      <c r="EC120" s="155"/>
      <c r="ED120" s="155"/>
      <c r="EE120" s="155"/>
      <c r="EF120" s="155"/>
      <c r="EG120" s="155"/>
      <c r="EH120" s="155"/>
      <c r="EI120" s="155"/>
      <c r="EJ120" s="155"/>
      <c r="EK120" s="155"/>
      <c r="EL120" s="155"/>
      <c r="EM120" s="155"/>
      <c r="EN120" s="155"/>
      <c r="EO120" s="155"/>
      <c r="EP120" s="155"/>
      <c r="EQ120" s="155"/>
      <c r="ER120" s="155"/>
      <c r="ES120" s="155"/>
      <c r="ET120" s="155"/>
    </row>
    <row r="121" spans="1:150" s="304" customFormat="1">
      <c r="A121" s="337"/>
      <c r="B121" s="338"/>
      <c r="C121" s="262"/>
      <c r="D121" s="339"/>
      <c r="E121" s="264"/>
      <c r="F121" s="340"/>
      <c r="G121" s="313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G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  <c r="CW121" s="155"/>
      <c r="CX121" s="155"/>
      <c r="CY121" s="155"/>
      <c r="CZ121" s="155"/>
      <c r="DA121" s="155"/>
      <c r="DB121" s="155"/>
      <c r="DC121" s="155"/>
      <c r="DD121" s="155"/>
      <c r="DE121" s="155"/>
      <c r="DF121" s="155"/>
      <c r="DG121" s="155"/>
      <c r="DH121" s="155"/>
      <c r="DI121" s="155"/>
      <c r="DJ121" s="155"/>
      <c r="DK121" s="155"/>
      <c r="DL121" s="155"/>
      <c r="DM121" s="155"/>
      <c r="DN121" s="155"/>
      <c r="DO121" s="155"/>
      <c r="DP121" s="155"/>
      <c r="DQ121" s="155"/>
      <c r="DR121" s="155"/>
      <c r="DS121" s="155"/>
      <c r="DT121" s="155"/>
      <c r="DU121" s="155"/>
      <c r="DV121" s="155"/>
      <c r="DW121" s="155"/>
      <c r="DX121" s="155"/>
      <c r="DY121" s="155"/>
      <c r="DZ121" s="155"/>
      <c r="EA121" s="155"/>
      <c r="EB121" s="155"/>
      <c r="EC121" s="155"/>
      <c r="ED121" s="155"/>
      <c r="EE121" s="155"/>
      <c r="EF121" s="155"/>
      <c r="EG121" s="155"/>
      <c r="EH121" s="155"/>
      <c r="EI121" s="155"/>
      <c r="EJ121" s="155"/>
      <c r="EK121" s="155"/>
      <c r="EL121" s="155"/>
      <c r="EM121" s="155"/>
      <c r="EN121" s="155"/>
      <c r="EO121" s="155"/>
      <c r="EP121" s="155"/>
      <c r="EQ121" s="155"/>
      <c r="ER121" s="155"/>
      <c r="ES121" s="155"/>
      <c r="ET121" s="155"/>
    </row>
    <row r="122" spans="1:150">
      <c r="A122" s="337"/>
      <c r="B122" s="294" t="s">
        <v>328</v>
      </c>
      <c r="C122" s="295"/>
      <c r="D122" s="296"/>
      <c r="E122" s="297"/>
      <c r="F122" s="298">
        <f>SUM(F64:F121)</f>
        <v>0</v>
      </c>
      <c r="G122" s="185"/>
    </row>
    <row r="123" spans="1:150">
      <c r="A123" s="304"/>
      <c r="B123" s="304"/>
      <c r="C123" s="304"/>
      <c r="D123" s="304"/>
      <c r="E123" s="341"/>
      <c r="F123" s="342"/>
      <c r="G123" s="185"/>
    </row>
    <row r="124" spans="1:150">
      <c r="A124" s="304"/>
      <c r="B124" s="294" t="s">
        <v>154</v>
      </c>
      <c r="C124" s="295"/>
      <c r="D124" s="296"/>
      <c r="E124" s="297"/>
      <c r="F124" s="298">
        <f>SUM(F60+F122)</f>
        <v>0</v>
      </c>
      <c r="G124" s="185"/>
    </row>
    <row r="125" spans="1:150">
      <c r="A125" s="253"/>
      <c r="B125" s="343"/>
      <c r="C125" s="344"/>
      <c r="D125" s="345"/>
      <c r="E125" s="346"/>
      <c r="F125" s="347"/>
      <c r="G125" s="185"/>
    </row>
    <row r="126" spans="1:150">
      <c r="A126" s="253"/>
      <c r="B126" s="343"/>
      <c r="C126" s="344"/>
      <c r="D126" s="345"/>
      <c r="E126" s="346"/>
      <c r="F126" s="347"/>
      <c r="G126" s="185"/>
    </row>
    <row r="127" spans="1:150" s="355" customFormat="1" ht="33.75" customHeight="1">
      <c r="A127" s="348" t="s">
        <v>149</v>
      </c>
      <c r="B127" s="349" t="s">
        <v>155</v>
      </c>
      <c r="C127" s="350"/>
      <c r="D127" s="351"/>
      <c r="E127" s="352"/>
      <c r="F127" s="353"/>
      <c r="G127" s="354"/>
      <c r="H127" s="260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  <c r="BI127" s="155"/>
      <c r="BJ127" s="155"/>
      <c r="BK127" s="155"/>
      <c r="BL127" s="155"/>
      <c r="BM127" s="155"/>
      <c r="BN127" s="155"/>
      <c r="BO127" s="155"/>
      <c r="BP127" s="155"/>
      <c r="BQ127" s="155"/>
      <c r="BR127" s="155"/>
      <c r="BS127" s="155"/>
      <c r="BT127" s="155"/>
      <c r="BU127" s="155"/>
      <c r="BV127" s="155"/>
      <c r="BW127" s="155"/>
      <c r="BX127" s="155"/>
      <c r="BY127" s="155"/>
      <c r="BZ127" s="155"/>
      <c r="CA127" s="155"/>
      <c r="CB127" s="155"/>
      <c r="CC127" s="155"/>
      <c r="CD127" s="155"/>
      <c r="CE127" s="155"/>
      <c r="CF127" s="155"/>
      <c r="CG127" s="155"/>
      <c r="CH127" s="155"/>
      <c r="CI127" s="155"/>
      <c r="CJ127" s="155"/>
      <c r="CK127" s="155"/>
      <c r="CL127" s="155"/>
      <c r="CM127" s="155"/>
      <c r="CN127" s="155"/>
      <c r="CO127" s="155"/>
      <c r="CP127" s="155"/>
      <c r="CQ127" s="155"/>
      <c r="CR127" s="155"/>
      <c r="CS127" s="155"/>
      <c r="CT127" s="155"/>
      <c r="CU127" s="155"/>
      <c r="CV127" s="155"/>
      <c r="CW127" s="155"/>
      <c r="CX127" s="155"/>
      <c r="CY127" s="155"/>
      <c r="CZ127" s="155"/>
      <c r="DA127" s="155"/>
      <c r="DB127" s="155"/>
      <c r="DC127" s="155"/>
      <c r="DD127" s="155"/>
      <c r="DE127" s="155"/>
      <c r="DF127" s="155"/>
      <c r="DG127" s="155"/>
      <c r="DH127" s="155"/>
      <c r="DI127" s="155"/>
      <c r="DJ127" s="155"/>
      <c r="DK127" s="155"/>
      <c r="DL127" s="155"/>
      <c r="DM127" s="155"/>
      <c r="DN127" s="155"/>
      <c r="DO127" s="155"/>
      <c r="DP127" s="155"/>
      <c r="DQ127" s="155"/>
      <c r="DR127" s="155"/>
      <c r="DS127" s="155"/>
      <c r="DT127" s="155"/>
      <c r="DU127" s="155"/>
      <c r="DV127" s="155"/>
      <c r="DW127" s="155"/>
      <c r="DX127" s="155"/>
      <c r="DY127" s="155"/>
      <c r="DZ127" s="155"/>
      <c r="EA127" s="155"/>
      <c r="EB127" s="155"/>
      <c r="EC127" s="155"/>
      <c r="ED127" s="155"/>
      <c r="EE127" s="155"/>
      <c r="EF127" s="155"/>
      <c r="EG127" s="155"/>
      <c r="EH127" s="155"/>
      <c r="EI127" s="155"/>
      <c r="EJ127" s="155"/>
      <c r="EK127" s="155"/>
      <c r="EL127" s="155"/>
      <c r="EM127" s="155"/>
      <c r="EN127" s="155"/>
      <c r="EO127" s="155"/>
      <c r="EP127" s="155"/>
      <c r="EQ127" s="155"/>
      <c r="ER127" s="155"/>
      <c r="ES127" s="155"/>
      <c r="ET127" s="155"/>
    </row>
    <row r="128" spans="1:150" s="358" customFormat="1">
      <c r="A128" s="305"/>
      <c r="B128" s="356"/>
      <c r="C128" s="344"/>
      <c r="D128" s="345"/>
      <c r="E128" s="346"/>
      <c r="F128" s="357"/>
      <c r="G128" s="185"/>
      <c r="H128" s="191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  <c r="CW128" s="155"/>
      <c r="CX128" s="155"/>
      <c r="CY128" s="155"/>
      <c r="CZ128" s="155"/>
      <c r="DA128" s="155"/>
      <c r="DB128" s="155"/>
      <c r="DC128" s="155"/>
      <c r="DD128" s="155"/>
      <c r="DE128" s="155"/>
      <c r="DF128" s="155"/>
      <c r="DG128" s="155"/>
      <c r="DH128" s="155"/>
      <c r="DI128" s="155"/>
      <c r="DJ128" s="155"/>
      <c r="DK128" s="155"/>
      <c r="DL128" s="155"/>
      <c r="DM128" s="155"/>
      <c r="DN128" s="155"/>
      <c r="DO128" s="155"/>
      <c r="DP128" s="155"/>
      <c r="DQ128" s="155"/>
      <c r="DR128" s="155"/>
      <c r="DS128" s="155"/>
      <c r="DT128" s="155"/>
      <c r="DU128" s="155"/>
      <c r="DV128" s="155"/>
      <c r="DW128" s="155"/>
      <c r="DX128" s="155"/>
      <c r="DY128" s="155"/>
      <c r="DZ128" s="155"/>
      <c r="EA128" s="155"/>
      <c r="EB128" s="155"/>
      <c r="EC128" s="155"/>
      <c r="ED128" s="155"/>
      <c r="EE128" s="155"/>
      <c r="EF128" s="155"/>
      <c r="EG128" s="155"/>
      <c r="EH128" s="155"/>
      <c r="EI128" s="155"/>
      <c r="EJ128" s="155"/>
      <c r="EK128" s="155"/>
      <c r="EL128" s="155"/>
      <c r="EM128" s="155"/>
      <c r="EN128" s="155"/>
      <c r="EO128" s="155"/>
      <c r="EP128" s="155"/>
      <c r="EQ128" s="155"/>
      <c r="ER128" s="155"/>
      <c r="ES128" s="155"/>
      <c r="ET128" s="155"/>
    </row>
    <row r="129" spans="1:150" ht="51">
      <c r="A129" s="186" t="s">
        <v>130</v>
      </c>
      <c r="B129" s="359" t="s">
        <v>329</v>
      </c>
      <c r="C129" s="360"/>
      <c r="D129" s="361"/>
      <c r="E129" s="362"/>
      <c r="F129" s="362"/>
      <c r="G129" s="185"/>
    </row>
    <row r="130" spans="1:150" ht="14.25">
      <c r="A130" s="186"/>
      <c r="B130" s="234" t="s">
        <v>156</v>
      </c>
      <c r="C130" s="360" t="s">
        <v>131</v>
      </c>
      <c r="D130" s="361">
        <v>55</v>
      </c>
      <c r="E130" s="362"/>
      <c r="F130" s="362">
        <f>D130*E130</f>
        <v>0</v>
      </c>
      <c r="G130" s="185"/>
    </row>
    <row r="131" spans="1:150" ht="14.25">
      <c r="A131" s="186"/>
      <c r="B131" s="234" t="s">
        <v>157</v>
      </c>
      <c r="C131" s="360" t="s">
        <v>131</v>
      </c>
      <c r="D131" s="361">
        <v>25</v>
      </c>
      <c r="E131" s="362"/>
      <c r="F131" s="362">
        <f>D131*E131</f>
        <v>0</v>
      </c>
      <c r="G131" s="185"/>
    </row>
    <row r="132" spans="1:150" ht="14.25">
      <c r="A132" s="186"/>
      <c r="B132" s="234" t="s">
        <v>158</v>
      </c>
      <c r="C132" s="360" t="s">
        <v>131</v>
      </c>
      <c r="D132" s="361">
        <v>15</v>
      </c>
      <c r="E132" s="362"/>
      <c r="F132" s="362">
        <f>D132*E132</f>
        <v>0</v>
      </c>
      <c r="G132" s="185"/>
    </row>
    <row r="133" spans="1:150">
      <c r="A133" s="212"/>
      <c r="B133" s="363"/>
      <c r="C133" s="217"/>
      <c r="D133" s="218"/>
      <c r="E133" s="233"/>
      <c r="F133" s="220"/>
      <c r="G133" s="185"/>
    </row>
    <row r="134" spans="1:150">
      <c r="A134" s="212"/>
      <c r="B134" s="364"/>
      <c r="C134" s="365"/>
      <c r="D134" s="366"/>
      <c r="E134" s="322"/>
      <c r="F134" s="323"/>
      <c r="G134" s="185"/>
    </row>
    <row r="135" spans="1:150" s="304" customFormat="1">
      <c r="A135" s="186"/>
      <c r="B135" s="242" t="s">
        <v>159</v>
      </c>
      <c r="C135" s="243"/>
      <c r="D135" s="244"/>
      <c r="E135" s="245"/>
      <c r="F135" s="246">
        <f>SUM(F129:F134)</f>
        <v>0</v>
      </c>
      <c r="G135" s="313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  <c r="BI135" s="155"/>
      <c r="BJ135" s="155"/>
      <c r="BK135" s="155"/>
      <c r="BL135" s="155"/>
      <c r="BM135" s="155"/>
      <c r="BN135" s="155"/>
      <c r="BO135" s="155"/>
      <c r="BP135" s="155"/>
      <c r="BQ135" s="155"/>
      <c r="BR135" s="155"/>
      <c r="BS135" s="155"/>
      <c r="BT135" s="155"/>
      <c r="BU135" s="155"/>
      <c r="BV135" s="155"/>
      <c r="BW135" s="155"/>
      <c r="BX135" s="155"/>
      <c r="BY135" s="155"/>
      <c r="BZ135" s="155"/>
      <c r="CA135" s="155"/>
      <c r="CB135" s="155"/>
      <c r="CC135" s="155"/>
      <c r="CD135" s="155"/>
      <c r="CE135" s="155"/>
      <c r="CF135" s="155"/>
      <c r="CG135" s="155"/>
      <c r="CH135" s="155"/>
      <c r="CI135" s="155"/>
      <c r="CJ135" s="155"/>
      <c r="CK135" s="155"/>
      <c r="CL135" s="155"/>
      <c r="CM135" s="155"/>
      <c r="CN135" s="155"/>
      <c r="CO135" s="155"/>
      <c r="CP135" s="155"/>
      <c r="CQ135" s="155"/>
      <c r="CR135" s="155"/>
      <c r="CS135" s="155"/>
      <c r="CT135" s="155"/>
      <c r="CU135" s="155"/>
      <c r="CV135" s="155"/>
      <c r="CW135" s="155"/>
      <c r="CX135" s="155"/>
      <c r="CY135" s="155"/>
      <c r="CZ135" s="155"/>
      <c r="DA135" s="155"/>
      <c r="DB135" s="155"/>
      <c r="DC135" s="155"/>
      <c r="DD135" s="155"/>
      <c r="DE135" s="155"/>
      <c r="DF135" s="155"/>
      <c r="DG135" s="155"/>
      <c r="DH135" s="155"/>
      <c r="DI135" s="155"/>
      <c r="DJ135" s="155"/>
      <c r="DK135" s="155"/>
      <c r="DL135" s="155"/>
      <c r="DM135" s="155"/>
      <c r="DN135" s="155"/>
      <c r="DO135" s="155"/>
      <c r="DP135" s="155"/>
      <c r="DQ135" s="155"/>
      <c r="DR135" s="155"/>
      <c r="DS135" s="155"/>
      <c r="DT135" s="155"/>
      <c r="DU135" s="155"/>
      <c r="DV135" s="155"/>
      <c r="DW135" s="155"/>
      <c r="DX135" s="155"/>
      <c r="DY135" s="155"/>
      <c r="DZ135" s="155"/>
      <c r="EA135" s="155"/>
      <c r="EB135" s="155"/>
      <c r="EC135" s="155"/>
      <c r="ED135" s="155"/>
      <c r="EE135" s="155"/>
      <c r="EF135" s="155"/>
      <c r="EG135" s="155"/>
      <c r="EH135" s="155"/>
      <c r="EI135" s="155"/>
      <c r="EJ135" s="155"/>
      <c r="EK135" s="155"/>
      <c r="EL135" s="155"/>
      <c r="EM135" s="155"/>
      <c r="EN135" s="155"/>
      <c r="EO135" s="155"/>
      <c r="EP135" s="155"/>
      <c r="EQ135" s="155"/>
      <c r="ER135" s="155"/>
      <c r="ES135" s="155"/>
      <c r="ET135" s="155"/>
    </row>
    <row r="136" spans="1:150">
      <c r="A136" s="212"/>
      <c r="B136" s="367"/>
      <c r="C136" s="368"/>
      <c r="D136" s="369"/>
      <c r="E136" s="370"/>
      <c r="F136" s="371"/>
      <c r="G136" s="185"/>
    </row>
    <row r="137" spans="1:150" s="203" customFormat="1">
      <c r="A137" s="318"/>
      <c r="B137" s="319"/>
      <c r="C137" s="320"/>
      <c r="D137" s="321"/>
      <c r="E137" s="322"/>
      <c r="F137" s="323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  <c r="BI137" s="155"/>
      <c r="BJ137" s="155"/>
      <c r="BK137" s="155"/>
      <c r="BL137" s="155"/>
      <c r="BM137" s="155"/>
      <c r="BN137" s="155"/>
      <c r="BO137" s="155"/>
      <c r="BP137" s="155"/>
      <c r="BQ137" s="155"/>
      <c r="BR137" s="155"/>
      <c r="BS137" s="155"/>
      <c r="BT137" s="155"/>
      <c r="BU137" s="155"/>
      <c r="BV137" s="155"/>
      <c r="BW137" s="155"/>
      <c r="BX137" s="155"/>
      <c r="BY137" s="155"/>
      <c r="BZ137" s="155"/>
      <c r="CA137" s="155"/>
      <c r="CB137" s="155"/>
      <c r="CC137" s="155"/>
      <c r="CD137" s="155"/>
      <c r="CE137" s="155"/>
      <c r="CF137" s="155"/>
      <c r="CG137" s="155"/>
      <c r="CH137" s="155"/>
      <c r="CI137" s="155"/>
      <c r="CJ137" s="155"/>
      <c r="CK137" s="155"/>
      <c r="CL137" s="155"/>
      <c r="CM137" s="155"/>
      <c r="CN137" s="155"/>
      <c r="CO137" s="155"/>
      <c r="CP137" s="155"/>
      <c r="CQ137" s="155"/>
      <c r="CR137" s="155"/>
      <c r="CS137" s="155"/>
      <c r="CT137" s="155"/>
      <c r="CU137" s="155"/>
      <c r="CV137" s="155"/>
      <c r="CW137" s="155"/>
      <c r="CX137" s="155"/>
      <c r="CY137" s="155"/>
      <c r="CZ137" s="155"/>
      <c r="DA137" s="155"/>
      <c r="DB137" s="155"/>
      <c r="DC137" s="155"/>
      <c r="DD137" s="155"/>
      <c r="DE137" s="155"/>
      <c r="DF137" s="155"/>
      <c r="DG137" s="155"/>
      <c r="DH137" s="155"/>
      <c r="DI137" s="155"/>
      <c r="DJ137" s="155"/>
      <c r="DK137" s="155"/>
      <c r="DL137" s="155"/>
      <c r="DM137" s="155"/>
      <c r="DN137" s="155"/>
      <c r="DO137" s="155"/>
      <c r="DP137" s="155"/>
      <c r="DQ137" s="155"/>
      <c r="DR137" s="155"/>
      <c r="DS137" s="155"/>
      <c r="DT137" s="155"/>
      <c r="DU137" s="155"/>
      <c r="DV137" s="155"/>
      <c r="DW137" s="155"/>
      <c r="DX137" s="155"/>
      <c r="DY137" s="155"/>
      <c r="DZ137" s="155"/>
      <c r="EA137" s="155"/>
      <c r="EB137" s="155"/>
      <c r="EC137" s="155"/>
      <c r="ED137" s="155"/>
      <c r="EE137" s="155"/>
      <c r="EF137" s="155"/>
      <c r="EG137" s="155"/>
      <c r="EH137" s="155"/>
      <c r="EI137" s="155"/>
      <c r="EJ137" s="155"/>
      <c r="EK137" s="155"/>
      <c r="EL137" s="155"/>
      <c r="EM137" s="155"/>
      <c r="EN137" s="155"/>
      <c r="EO137" s="155"/>
      <c r="EP137" s="155"/>
      <c r="EQ137" s="155"/>
      <c r="ER137" s="155"/>
      <c r="ES137" s="155"/>
      <c r="ET137" s="155"/>
    </row>
    <row r="138" spans="1:150" s="260" customFormat="1" ht="23.1" customHeight="1">
      <c r="A138" s="348" t="s">
        <v>160</v>
      </c>
      <c r="B138" s="349" t="s">
        <v>161</v>
      </c>
      <c r="C138" s="372"/>
      <c r="D138" s="373"/>
      <c r="E138" s="374"/>
      <c r="F138" s="375"/>
      <c r="G138" s="354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155"/>
      <c r="CQ138" s="155"/>
      <c r="CR138" s="155"/>
      <c r="CS138" s="155"/>
      <c r="CT138" s="155"/>
      <c r="CU138" s="155"/>
      <c r="CV138" s="155"/>
      <c r="CW138" s="155"/>
      <c r="CX138" s="155"/>
      <c r="CY138" s="155"/>
      <c r="CZ138" s="155"/>
      <c r="DA138" s="155"/>
      <c r="DB138" s="155"/>
      <c r="DC138" s="155"/>
      <c r="DD138" s="155"/>
      <c r="DE138" s="155"/>
      <c r="DF138" s="155"/>
      <c r="DG138" s="155"/>
      <c r="DH138" s="155"/>
      <c r="DI138" s="155"/>
      <c r="DJ138" s="155"/>
      <c r="DK138" s="155"/>
      <c r="DL138" s="155"/>
      <c r="DM138" s="155"/>
      <c r="DN138" s="155"/>
      <c r="DO138" s="155"/>
      <c r="DP138" s="155"/>
      <c r="DQ138" s="155"/>
      <c r="DR138" s="155"/>
      <c r="DS138" s="155"/>
      <c r="DT138" s="155"/>
      <c r="DU138" s="155"/>
      <c r="DV138" s="155"/>
      <c r="DW138" s="155"/>
      <c r="DX138" s="155"/>
      <c r="DY138" s="155"/>
      <c r="DZ138" s="155"/>
      <c r="EA138" s="155"/>
      <c r="EB138" s="155"/>
      <c r="EC138" s="155"/>
      <c r="ED138" s="155"/>
      <c r="EE138" s="155"/>
      <c r="EF138" s="155"/>
      <c r="EG138" s="155"/>
      <c r="EH138" s="155"/>
      <c r="EI138" s="155"/>
      <c r="EJ138" s="155"/>
      <c r="EK138" s="155"/>
      <c r="EL138" s="155"/>
      <c r="EM138" s="155"/>
      <c r="EN138" s="155"/>
      <c r="EO138" s="155"/>
      <c r="EP138" s="155"/>
      <c r="EQ138" s="155"/>
      <c r="ER138" s="155"/>
      <c r="ES138" s="155"/>
      <c r="ET138" s="155"/>
    </row>
    <row r="139" spans="1:150">
      <c r="A139" s="376"/>
      <c r="B139" s="377"/>
      <c r="C139" s="280"/>
      <c r="D139" s="312"/>
      <c r="E139" s="282"/>
      <c r="F139" s="283"/>
      <c r="G139" s="185"/>
    </row>
    <row r="140" spans="1:150" ht="14.25" customHeight="1">
      <c r="A140" s="378" t="s">
        <v>21</v>
      </c>
      <c r="B140" s="379" t="s">
        <v>162</v>
      </c>
      <c r="C140" s="380"/>
      <c r="D140" s="381"/>
      <c r="E140" s="382"/>
      <c r="F140" s="383"/>
      <c r="G140" s="185"/>
    </row>
    <row r="141" spans="1:150">
      <c r="A141" s="384"/>
      <c r="B141" s="385"/>
      <c r="C141" s="386"/>
      <c r="D141" s="387"/>
      <c r="E141" s="388"/>
      <c r="F141" s="389"/>
      <c r="G141" s="185"/>
    </row>
    <row r="142" spans="1:150" s="304" customFormat="1">
      <c r="A142" s="204" t="s">
        <v>130</v>
      </c>
      <c r="B142" s="329" t="s">
        <v>330</v>
      </c>
      <c r="C142" s="280" t="s">
        <v>37</v>
      </c>
      <c r="D142" s="281">
        <v>2</v>
      </c>
      <c r="E142" s="224"/>
      <c r="F142" s="283">
        <f>E142*D142</f>
        <v>0</v>
      </c>
      <c r="G142" s="313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/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  <c r="BI142" s="155"/>
      <c r="BJ142" s="155"/>
      <c r="BK142" s="155"/>
      <c r="BL142" s="155"/>
      <c r="BM142" s="155"/>
      <c r="BN142" s="155"/>
      <c r="BO142" s="155"/>
      <c r="BP142" s="155"/>
      <c r="BQ142" s="155"/>
      <c r="BR142" s="155"/>
      <c r="BS142" s="155"/>
      <c r="BT142" s="155"/>
      <c r="BU142" s="155"/>
      <c r="BV142" s="155"/>
      <c r="BW142" s="155"/>
      <c r="BX142" s="155"/>
      <c r="BY142" s="155"/>
      <c r="BZ142" s="155"/>
      <c r="CA142" s="155"/>
      <c r="CB142" s="155"/>
      <c r="CC142" s="155"/>
      <c r="CD142" s="155"/>
      <c r="CE142" s="155"/>
      <c r="CF142" s="155"/>
      <c r="CG142" s="155"/>
      <c r="CH142" s="155"/>
      <c r="CI142" s="155"/>
      <c r="CJ142" s="155"/>
      <c r="CK142" s="155"/>
      <c r="CL142" s="155"/>
      <c r="CM142" s="155"/>
      <c r="CN142" s="155"/>
      <c r="CO142" s="155"/>
      <c r="CP142" s="155"/>
      <c r="CQ142" s="155"/>
      <c r="CR142" s="155"/>
      <c r="CS142" s="155"/>
      <c r="CT142" s="155"/>
      <c r="CU142" s="155"/>
      <c r="CV142" s="155"/>
      <c r="CW142" s="155"/>
      <c r="CX142" s="155"/>
      <c r="CY142" s="155"/>
      <c r="CZ142" s="155"/>
      <c r="DA142" s="155"/>
      <c r="DB142" s="155"/>
      <c r="DC142" s="155"/>
      <c r="DD142" s="155"/>
      <c r="DE142" s="155"/>
      <c r="DF142" s="155"/>
      <c r="DG142" s="155"/>
      <c r="DH142" s="155"/>
      <c r="DI142" s="155"/>
      <c r="DJ142" s="155"/>
      <c r="DK142" s="155"/>
      <c r="DL142" s="155"/>
      <c r="DM142" s="155"/>
      <c r="DN142" s="155"/>
      <c r="DO142" s="155"/>
      <c r="DP142" s="155"/>
      <c r="DQ142" s="155"/>
      <c r="DR142" s="155"/>
      <c r="DS142" s="155"/>
      <c r="DT142" s="155"/>
      <c r="DU142" s="155"/>
      <c r="DV142" s="155"/>
      <c r="DW142" s="155"/>
      <c r="DX142" s="155"/>
      <c r="DY142" s="155"/>
      <c r="DZ142" s="155"/>
      <c r="EA142" s="155"/>
      <c r="EB142" s="155"/>
      <c r="EC142" s="155"/>
      <c r="ED142" s="155"/>
      <c r="EE142" s="155"/>
      <c r="EF142" s="155"/>
      <c r="EG142" s="155"/>
      <c r="EH142" s="155"/>
      <c r="EI142" s="155"/>
      <c r="EJ142" s="155"/>
      <c r="EK142" s="155"/>
      <c r="EL142" s="155"/>
      <c r="EM142" s="155"/>
      <c r="EN142" s="155"/>
      <c r="EO142" s="155"/>
      <c r="EP142" s="155"/>
      <c r="EQ142" s="155"/>
      <c r="ER142" s="155"/>
      <c r="ES142" s="155"/>
      <c r="ET142" s="155"/>
    </row>
    <row r="143" spans="1:150" s="304" customFormat="1" ht="38.25">
      <c r="A143" s="278"/>
      <c r="B143" s="205" t="s">
        <v>163</v>
      </c>
      <c r="C143" s="280"/>
      <c r="D143" s="312"/>
      <c r="E143" s="282"/>
      <c r="F143" s="330"/>
      <c r="G143" s="313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  <c r="BI143" s="155"/>
      <c r="BJ143" s="155"/>
      <c r="BK143" s="155"/>
      <c r="BL143" s="155"/>
      <c r="BM143" s="155"/>
      <c r="BN143" s="155"/>
      <c r="BO143" s="155"/>
      <c r="BP143" s="155"/>
      <c r="BQ143" s="155"/>
      <c r="BR143" s="155"/>
      <c r="BS143" s="155"/>
      <c r="BT143" s="155"/>
      <c r="BU143" s="155"/>
      <c r="BV143" s="155"/>
      <c r="BW143" s="155"/>
      <c r="BX143" s="155"/>
      <c r="BY143" s="155"/>
      <c r="BZ143" s="155"/>
      <c r="CA143" s="155"/>
      <c r="CB143" s="155"/>
      <c r="CC143" s="155"/>
      <c r="CD143" s="155"/>
      <c r="CE143" s="155"/>
      <c r="CF143" s="155"/>
      <c r="CG143" s="155"/>
      <c r="CH143" s="155"/>
      <c r="CI143" s="155"/>
      <c r="CJ143" s="155"/>
      <c r="CK143" s="155"/>
      <c r="CL143" s="155"/>
      <c r="CM143" s="155"/>
      <c r="CN143" s="155"/>
      <c r="CO143" s="155"/>
      <c r="CP143" s="155"/>
      <c r="CQ143" s="155"/>
      <c r="CR143" s="155"/>
      <c r="CS143" s="155"/>
      <c r="CT143" s="155"/>
      <c r="CU143" s="155"/>
      <c r="CV143" s="155"/>
      <c r="CW143" s="155"/>
      <c r="CX143" s="155"/>
      <c r="CY143" s="155"/>
      <c r="CZ143" s="155"/>
      <c r="DA143" s="155"/>
      <c r="DB143" s="155"/>
      <c r="DC143" s="155"/>
      <c r="DD143" s="155"/>
      <c r="DE143" s="155"/>
      <c r="DF143" s="155"/>
      <c r="DG143" s="155"/>
      <c r="DH143" s="155"/>
      <c r="DI143" s="155"/>
      <c r="DJ143" s="155"/>
      <c r="DK143" s="155"/>
      <c r="DL143" s="155"/>
      <c r="DM143" s="155"/>
      <c r="DN143" s="155"/>
      <c r="DO143" s="155"/>
      <c r="DP143" s="155"/>
      <c r="DQ143" s="155"/>
      <c r="DR143" s="155"/>
      <c r="DS143" s="155"/>
      <c r="DT143" s="155"/>
      <c r="DU143" s="155"/>
      <c r="DV143" s="155"/>
      <c r="DW143" s="155"/>
      <c r="DX143" s="155"/>
      <c r="DY143" s="155"/>
      <c r="DZ143" s="155"/>
      <c r="EA143" s="155"/>
      <c r="EB143" s="155"/>
      <c r="EC143" s="155"/>
      <c r="ED143" s="155"/>
      <c r="EE143" s="155"/>
      <c r="EF143" s="155"/>
      <c r="EG143" s="155"/>
      <c r="EH143" s="155"/>
      <c r="EI143" s="155"/>
      <c r="EJ143" s="155"/>
      <c r="EK143" s="155"/>
      <c r="EL143" s="155"/>
      <c r="EM143" s="155"/>
      <c r="EN143" s="155"/>
      <c r="EO143" s="155"/>
      <c r="EP143" s="155"/>
      <c r="EQ143" s="155"/>
      <c r="ER143" s="155"/>
      <c r="ES143" s="155"/>
      <c r="ET143" s="155"/>
    </row>
    <row r="144" spans="1:150" s="151" customFormat="1">
      <c r="A144" s="390"/>
      <c r="B144" s="391"/>
      <c r="C144" s="392"/>
      <c r="D144" s="393"/>
      <c r="E144" s="394"/>
      <c r="F144" s="39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  <c r="BI144" s="155"/>
      <c r="BJ144" s="155"/>
      <c r="BK144" s="155"/>
      <c r="BL144" s="155"/>
      <c r="BM144" s="155"/>
      <c r="BN144" s="155"/>
      <c r="BO144" s="155"/>
      <c r="BP144" s="155"/>
      <c r="BQ144" s="155"/>
      <c r="BR144" s="155"/>
      <c r="BS144" s="155"/>
      <c r="BT144" s="155"/>
      <c r="BU144" s="155"/>
      <c r="BV144" s="155"/>
      <c r="BW144" s="155"/>
      <c r="BX144" s="155"/>
      <c r="BY144" s="155"/>
      <c r="BZ144" s="155"/>
      <c r="CA144" s="155"/>
      <c r="CB144" s="155"/>
      <c r="CC144" s="155"/>
      <c r="CD144" s="155"/>
      <c r="CE144" s="155"/>
      <c r="CF144" s="155"/>
      <c r="CG144" s="155"/>
      <c r="CH144" s="155"/>
      <c r="CI144" s="155"/>
      <c r="CJ144" s="155"/>
      <c r="CK144" s="155"/>
      <c r="CL144" s="155"/>
      <c r="CM144" s="155"/>
      <c r="CN144" s="155"/>
      <c r="CO144" s="155"/>
      <c r="CP144" s="155"/>
      <c r="CQ144" s="155"/>
      <c r="CR144" s="155"/>
      <c r="CS144" s="155"/>
      <c r="CT144" s="155"/>
      <c r="CU144" s="155"/>
      <c r="CV144" s="155"/>
      <c r="CW144" s="155"/>
      <c r="CX144" s="155"/>
      <c r="CY144" s="155"/>
      <c r="CZ144" s="155"/>
      <c r="DA144" s="155"/>
      <c r="DB144" s="155"/>
      <c r="DC144" s="155"/>
      <c r="DD144" s="155"/>
      <c r="DE144" s="155"/>
      <c r="DF144" s="155"/>
      <c r="DG144" s="155"/>
      <c r="DH144" s="155"/>
      <c r="DI144" s="155"/>
      <c r="DJ144" s="155"/>
      <c r="DK144" s="155"/>
      <c r="DL144" s="155"/>
      <c r="DM144" s="155"/>
      <c r="DN144" s="155"/>
      <c r="DO144" s="155"/>
      <c r="DP144" s="155"/>
      <c r="DQ144" s="155"/>
      <c r="DR144" s="155"/>
      <c r="DS144" s="155"/>
      <c r="DT144" s="155"/>
      <c r="DU144" s="155"/>
      <c r="DV144" s="155"/>
      <c r="DW144" s="155"/>
      <c r="DX144" s="155"/>
      <c r="DY144" s="155"/>
      <c r="DZ144" s="155"/>
      <c r="EA144" s="155"/>
      <c r="EB144" s="155"/>
      <c r="EC144" s="155"/>
      <c r="ED144" s="155"/>
      <c r="EE144" s="155"/>
      <c r="EF144" s="155"/>
      <c r="EG144" s="155"/>
      <c r="EH144" s="155"/>
      <c r="EI144" s="155"/>
      <c r="EJ144" s="155"/>
      <c r="EK144" s="155"/>
      <c r="EL144" s="155"/>
      <c r="EM144" s="155"/>
      <c r="EN144" s="155"/>
      <c r="EO144" s="155"/>
      <c r="EP144" s="155"/>
      <c r="EQ144" s="155"/>
      <c r="ER144" s="155"/>
      <c r="ES144" s="155"/>
      <c r="ET144" s="155"/>
    </row>
    <row r="145" spans="1:254" s="151" customFormat="1" ht="27.75" customHeight="1">
      <c r="A145" s="204" t="s">
        <v>136</v>
      </c>
      <c r="B145" s="329" t="s">
        <v>331</v>
      </c>
      <c r="C145" s="280"/>
      <c r="D145" s="312"/>
      <c r="E145" s="282"/>
      <c r="F145" s="330"/>
      <c r="G145" s="396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  <c r="BI145" s="155"/>
      <c r="BJ145" s="155"/>
      <c r="BK145" s="155"/>
      <c r="BL145" s="155"/>
      <c r="BM145" s="155"/>
      <c r="BN145" s="155"/>
      <c r="BO145" s="155"/>
      <c r="BP145" s="155"/>
      <c r="BQ145" s="155"/>
      <c r="BR145" s="155"/>
      <c r="BS145" s="155"/>
      <c r="BT145" s="155"/>
      <c r="BU145" s="155"/>
      <c r="BV145" s="155"/>
      <c r="BW145" s="155"/>
      <c r="BX145" s="155"/>
      <c r="BY145" s="155"/>
      <c r="BZ145" s="155"/>
      <c r="CA145" s="155"/>
      <c r="CB145" s="155"/>
      <c r="CC145" s="155"/>
      <c r="CD145" s="155"/>
      <c r="CE145" s="155"/>
      <c r="CF145" s="155"/>
      <c r="CG145" s="155"/>
      <c r="CH145" s="155"/>
      <c r="CI145" s="155"/>
      <c r="CJ145" s="155"/>
      <c r="CK145" s="155"/>
      <c r="CL145" s="155"/>
      <c r="CM145" s="155"/>
      <c r="CN145" s="155"/>
      <c r="CO145" s="155"/>
      <c r="CP145" s="155"/>
      <c r="CQ145" s="155"/>
      <c r="CR145" s="155"/>
      <c r="CS145" s="155"/>
      <c r="CT145" s="155"/>
      <c r="CU145" s="155"/>
      <c r="CV145" s="155"/>
      <c r="CW145" s="155"/>
      <c r="CX145" s="155"/>
      <c r="CY145" s="155"/>
      <c r="CZ145" s="155"/>
      <c r="DA145" s="155"/>
      <c r="DB145" s="155"/>
      <c r="DC145" s="155"/>
      <c r="DD145" s="155"/>
      <c r="DE145" s="155"/>
      <c r="DF145" s="155"/>
      <c r="DG145" s="155"/>
      <c r="DH145" s="155"/>
      <c r="DI145" s="155"/>
      <c r="DJ145" s="155"/>
      <c r="DK145" s="155"/>
      <c r="DL145" s="155"/>
      <c r="DM145" s="155"/>
      <c r="DN145" s="155"/>
      <c r="DO145" s="155"/>
      <c r="DP145" s="155"/>
      <c r="DQ145" s="155"/>
      <c r="DR145" s="155"/>
      <c r="DS145" s="155"/>
      <c r="DT145" s="155"/>
      <c r="DU145" s="155"/>
      <c r="DV145" s="155"/>
      <c r="DW145" s="155"/>
      <c r="DX145" s="155"/>
      <c r="DY145" s="155"/>
      <c r="DZ145" s="155"/>
      <c r="EA145" s="155"/>
      <c r="EB145" s="155"/>
      <c r="EC145" s="155"/>
      <c r="ED145" s="155"/>
      <c r="EE145" s="155"/>
      <c r="EF145" s="155"/>
      <c r="EG145" s="155"/>
      <c r="EH145" s="155"/>
      <c r="EI145" s="155"/>
      <c r="EJ145" s="155"/>
      <c r="EK145" s="155"/>
      <c r="EL145" s="155"/>
      <c r="EM145" s="155"/>
      <c r="EN145" s="155"/>
      <c r="EO145" s="155"/>
      <c r="EP145" s="155"/>
      <c r="EQ145" s="155"/>
      <c r="ER145" s="155"/>
      <c r="ES145" s="155"/>
      <c r="ET145" s="155"/>
    </row>
    <row r="146" spans="1:254" s="151" customFormat="1">
      <c r="A146" s="204"/>
      <c r="B146" s="284" t="s">
        <v>144</v>
      </c>
      <c r="C146" s="280" t="s">
        <v>131</v>
      </c>
      <c r="D146" s="312">
        <v>140</v>
      </c>
      <c r="E146" s="224"/>
      <c r="F146" s="231">
        <f>D146*E146</f>
        <v>0</v>
      </c>
      <c r="G146" s="396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  <c r="BI146" s="155"/>
      <c r="BJ146" s="155"/>
      <c r="BK146" s="155"/>
      <c r="BL146" s="155"/>
      <c r="BM146" s="155"/>
      <c r="BN146" s="155"/>
      <c r="BO146" s="155"/>
      <c r="BP146" s="155"/>
      <c r="BQ146" s="155"/>
      <c r="BR146" s="155"/>
      <c r="BS146" s="155"/>
      <c r="BT146" s="155"/>
      <c r="BU146" s="155"/>
      <c r="BV146" s="155"/>
      <c r="BW146" s="155"/>
      <c r="BX146" s="155"/>
      <c r="BY146" s="155"/>
      <c r="BZ146" s="155"/>
      <c r="CA146" s="155"/>
      <c r="CB146" s="155"/>
      <c r="CC146" s="155"/>
      <c r="CD146" s="155"/>
      <c r="CE146" s="155"/>
      <c r="CF146" s="155"/>
      <c r="CG146" s="155"/>
      <c r="CH146" s="155"/>
      <c r="CI146" s="155"/>
      <c r="CJ146" s="155"/>
      <c r="CK146" s="155"/>
      <c r="CL146" s="155"/>
      <c r="CM146" s="155"/>
      <c r="CN146" s="155"/>
      <c r="CO146" s="155"/>
      <c r="CP146" s="155"/>
      <c r="CQ146" s="155"/>
      <c r="CR146" s="155"/>
      <c r="CS146" s="155"/>
      <c r="CT146" s="155"/>
      <c r="CU146" s="155"/>
      <c r="CV146" s="155"/>
      <c r="CW146" s="155"/>
      <c r="CX146" s="155"/>
      <c r="CY146" s="155"/>
      <c r="CZ146" s="155"/>
      <c r="DA146" s="155"/>
      <c r="DB146" s="155"/>
      <c r="DC146" s="155"/>
      <c r="DD146" s="155"/>
      <c r="DE146" s="155"/>
      <c r="DF146" s="155"/>
      <c r="DG146" s="155"/>
      <c r="DH146" s="155"/>
      <c r="DI146" s="155"/>
      <c r="DJ146" s="155"/>
      <c r="DK146" s="155"/>
      <c r="DL146" s="155"/>
      <c r="DM146" s="155"/>
      <c r="DN146" s="155"/>
      <c r="DO146" s="155"/>
      <c r="DP146" s="155"/>
      <c r="DQ146" s="155"/>
      <c r="DR146" s="155"/>
      <c r="DS146" s="155"/>
      <c r="DT146" s="155"/>
      <c r="DU146" s="155"/>
      <c r="DV146" s="155"/>
      <c r="DW146" s="155"/>
      <c r="DX146" s="155"/>
      <c r="DY146" s="155"/>
      <c r="DZ146" s="155"/>
      <c r="EA146" s="155"/>
      <c r="EB146" s="155"/>
      <c r="EC146" s="155"/>
      <c r="ED146" s="155"/>
      <c r="EE146" s="155"/>
      <c r="EF146" s="155"/>
      <c r="EG146" s="155"/>
      <c r="EH146" s="155"/>
      <c r="EI146" s="155"/>
      <c r="EJ146" s="155"/>
      <c r="EK146" s="155"/>
      <c r="EL146" s="155"/>
      <c r="EM146" s="155"/>
      <c r="EN146" s="155"/>
      <c r="EO146" s="155"/>
      <c r="EP146" s="155"/>
      <c r="EQ146" s="155"/>
      <c r="ER146" s="155"/>
      <c r="ES146" s="155"/>
      <c r="ET146" s="155"/>
    </row>
    <row r="147" spans="1:254" s="151" customFormat="1">
      <c r="A147" s="397"/>
      <c r="B147" s="284" t="s">
        <v>143</v>
      </c>
      <c r="C147" s="280" t="s">
        <v>131</v>
      </c>
      <c r="D147" s="312">
        <v>105</v>
      </c>
      <c r="E147" s="224"/>
      <c r="F147" s="231">
        <f>D147*E147</f>
        <v>0</v>
      </c>
      <c r="G147" s="396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  <c r="BI147" s="155"/>
      <c r="BJ147" s="155"/>
      <c r="BK147" s="155"/>
      <c r="BL147" s="155"/>
      <c r="BM147" s="155"/>
      <c r="BN147" s="155"/>
      <c r="BO147" s="155"/>
      <c r="BP147" s="155"/>
      <c r="BQ147" s="155"/>
      <c r="BR147" s="155"/>
      <c r="BS147" s="155"/>
      <c r="BT147" s="155"/>
      <c r="BU147" s="155"/>
      <c r="BV147" s="155"/>
      <c r="BW147" s="155"/>
      <c r="BX147" s="155"/>
      <c r="BY147" s="155"/>
      <c r="BZ147" s="155"/>
      <c r="CA147" s="155"/>
      <c r="CB147" s="155"/>
      <c r="CC147" s="155"/>
      <c r="CD147" s="155"/>
      <c r="CE147" s="155"/>
      <c r="CF147" s="155"/>
      <c r="CG147" s="155"/>
      <c r="CH147" s="155"/>
      <c r="CI147" s="155"/>
      <c r="CJ147" s="155"/>
      <c r="CK147" s="155"/>
      <c r="CL147" s="155"/>
      <c r="CM147" s="155"/>
      <c r="CN147" s="155"/>
      <c r="CO147" s="155"/>
      <c r="CP147" s="155"/>
      <c r="CQ147" s="155"/>
      <c r="CR147" s="155"/>
      <c r="CS147" s="155"/>
      <c r="CT147" s="155"/>
      <c r="CU147" s="155"/>
      <c r="CV147" s="155"/>
      <c r="CW147" s="155"/>
      <c r="CX147" s="155"/>
      <c r="CY147" s="155"/>
      <c r="CZ147" s="155"/>
      <c r="DA147" s="155"/>
      <c r="DB147" s="155"/>
      <c r="DC147" s="155"/>
      <c r="DD147" s="155"/>
      <c r="DE147" s="155"/>
      <c r="DF147" s="155"/>
      <c r="DG147" s="155"/>
      <c r="DH147" s="155"/>
      <c r="DI147" s="155"/>
      <c r="DJ147" s="155"/>
      <c r="DK147" s="155"/>
      <c r="DL147" s="155"/>
      <c r="DM147" s="155"/>
      <c r="DN147" s="155"/>
      <c r="DO147" s="155"/>
      <c r="DP147" s="155"/>
      <c r="DQ147" s="155"/>
      <c r="DR147" s="155"/>
      <c r="DS147" s="155"/>
      <c r="DT147" s="155"/>
      <c r="DU147" s="155"/>
      <c r="DV147" s="155"/>
      <c r="DW147" s="155"/>
      <c r="DX147" s="155"/>
      <c r="DY147" s="155"/>
      <c r="DZ147" s="155"/>
      <c r="EA147" s="155"/>
      <c r="EB147" s="155"/>
      <c r="EC147" s="155"/>
      <c r="ED147" s="155"/>
      <c r="EE147" s="155"/>
      <c r="EF147" s="155"/>
      <c r="EG147" s="155"/>
      <c r="EH147" s="155"/>
      <c r="EI147" s="155"/>
      <c r="EJ147" s="155"/>
      <c r="EK147" s="155"/>
      <c r="EL147" s="155"/>
      <c r="EM147" s="155"/>
      <c r="EN147" s="155"/>
      <c r="EO147" s="155"/>
      <c r="EP147" s="155"/>
      <c r="EQ147" s="155"/>
      <c r="ER147" s="155"/>
      <c r="ES147" s="155"/>
      <c r="ET147" s="155"/>
    </row>
    <row r="148" spans="1:254" s="151" customFormat="1">
      <c r="A148" s="397"/>
      <c r="B148" s="284" t="s">
        <v>142</v>
      </c>
      <c r="C148" s="280" t="s">
        <v>131</v>
      </c>
      <c r="D148" s="312">
        <v>70</v>
      </c>
      <c r="E148" s="224"/>
      <c r="F148" s="231">
        <f>D148*E148</f>
        <v>0</v>
      </c>
      <c r="G148" s="396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  <c r="BI148" s="155"/>
      <c r="BJ148" s="155"/>
      <c r="BK148" s="155"/>
      <c r="BL148" s="155"/>
      <c r="BM148" s="155"/>
      <c r="BN148" s="155"/>
      <c r="BO148" s="155"/>
      <c r="BP148" s="155"/>
      <c r="BQ148" s="155"/>
      <c r="BR148" s="155"/>
      <c r="BS148" s="155"/>
      <c r="BT148" s="155"/>
      <c r="BU148" s="155"/>
      <c r="BV148" s="155"/>
      <c r="BW148" s="155"/>
      <c r="BX148" s="155"/>
      <c r="BY148" s="155"/>
      <c r="BZ148" s="155"/>
      <c r="CA148" s="155"/>
      <c r="CB148" s="155"/>
      <c r="CC148" s="155"/>
      <c r="CD148" s="155"/>
      <c r="CE148" s="155"/>
      <c r="CF148" s="155"/>
      <c r="CG148" s="155"/>
      <c r="CH148" s="155"/>
      <c r="CI148" s="155"/>
      <c r="CJ148" s="155"/>
      <c r="CK148" s="155"/>
      <c r="CL148" s="155"/>
      <c r="CM148" s="155"/>
      <c r="CN148" s="155"/>
      <c r="CO148" s="155"/>
      <c r="CP148" s="155"/>
      <c r="CQ148" s="155"/>
      <c r="CR148" s="155"/>
      <c r="CS148" s="155"/>
      <c r="CT148" s="155"/>
      <c r="CU148" s="155"/>
      <c r="CV148" s="155"/>
      <c r="CW148" s="155"/>
      <c r="CX148" s="155"/>
      <c r="CY148" s="155"/>
      <c r="CZ148" s="155"/>
      <c r="DA148" s="155"/>
      <c r="DB148" s="155"/>
      <c r="DC148" s="155"/>
      <c r="DD148" s="155"/>
      <c r="DE148" s="155"/>
      <c r="DF148" s="155"/>
      <c r="DG148" s="155"/>
      <c r="DH148" s="155"/>
      <c r="DI148" s="155"/>
      <c r="DJ148" s="155"/>
      <c r="DK148" s="155"/>
      <c r="DL148" s="155"/>
      <c r="DM148" s="155"/>
      <c r="DN148" s="155"/>
      <c r="DO148" s="155"/>
      <c r="DP148" s="155"/>
      <c r="DQ148" s="155"/>
      <c r="DR148" s="155"/>
      <c r="DS148" s="155"/>
      <c r="DT148" s="155"/>
      <c r="DU148" s="155"/>
      <c r="DV148" s="155"/>
      <c r="DW148" s="155"/>
      <c r="DX148" s="155"/>
      <c r="DY148" s="155"/>
      <c r="DZ148" s="155"/>
      <c r="EA148" s="155"/>
      <c r="EB148" s="155"/>
      <c r="EC148" s="155"/>
      <c r="ED148" s="155"/>
      <c r="EE148" s="155"/>
      <c r="EF148" s="155"/>
      <c r="EG148" s="155"/>
      <c r="EH148" s="155"/>
      <c r="EI148" s="155"/>
      <c r="EJ148" s="155"/>
      <c r="EK148" s="155"/>
      <c r="EL148" s="155"/>
      <c r="EM148" s="155"/>
      <c r="EN148" s="155"/>
      <c r="EO148" s="155"/>
      <c r="EP148" s="155"/>
      <c r="EQ148" s="155"/>
      <c r="ER148" s="155"/>
      <c r="ES148" s="155"/>
      <c r="ET148" s="155"/>
    </row>
    <row r="149" spans="1:254" s="151" customFormat="1" ht="38.25">
      <c r="A149" s="397"/>
      <c r="B149" s="205" t="s">
        <v>164</v>
      </c>
      <c r="C149" s="280"/>
      <c r="D149" s="312"/>
      <c r="E149" s="224"/>
      <c r="F149" s="231"/>
      <c r="G149" s="396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/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  <c r="BI149" s="155"/>
      <c r="BJ149" s="155"/>
      <c r="BK149" s="155"/>
      <c r="BL149" s="155"/>
      <c r="BM149" s="155"/>
      <c r="BN149" s="155"/>
      <c r="BO149" s="155"/>
      <c r="BP149" s="155"/>
      <c r="BQ149" s="155"/>
      <c r="BR149" s="155"/>
      <c r="BS149" s="155"/>
      <c r="BT149" s="155"/>
      <c r="BU149" s="155"/>
      <c r="BV149" s="155"/>
      <c r="BW149" s="155"/>
      <c r="BX149" s="155"/>
      <c r="BY149" s="155"/>
      <c r="BZ149" s="155"/>
      <c r="CA149" s="155"/>
      <c r="CB149" s="155"/>
      <c r="CC149" s="155"/>
      <c r="CD149" s="155"/>
      <c r="CE149" s="155"/>
      <c r="CF149" s="155"/>
      <c r="CG149" s="155"/>
      <c r="CH149" s="155"/>
      <c r="CI149" s="155"/>
      <c r="CJ149" s="155"/>
      <c r="CK149" s="155"/>
      <c r="CL149" s="155"/>
      <c r="CM149" s="155"/>
      <c r="CN149" s="155"/>
      <c r="CO149" s="155"/>
      <c r="CP149" s="155"/>
      <c r="CQ149" s="155"/>
      <c r="CR149" s="155"/>
      <c r="CS149" s="155"/>
      <c r="CT149" s="155"/>
      <c r="CU149" s="155"/>
      <c r="CV149" s="155"/>
      <c r="CW149" s="155"/>
      <c r="CX149" s="155"/>
      <c r="CY149" s="155"/>
      <c r="CZ149" s="155"/>
      <c r="DA149" s="155"/>
      <c r="DB149" s="155"/>
      <c r="DC149" s="155"/>
      <c r="DD149" s="155"/>
      <c r="DE149" s="155"/>
      <c r="DF149" s="155"/>
      <c r="DG149" s="155"/>
      <c r="DH149" s="155"/>
      <c r="DI149" s="155"/>
      <c r="DJ149" s="155"/>
      <c r="DK149" s="155"/>
      <c r="DL149" s="155"/>
      <c r="DM149" s="155"/>
      <c r="DN149" s="155"/>
      <c r="DO149" s="155"/>
      <c r="DP149" s="155"/>
      <c r="DQ149" s="155"/>
      <c r="DR149" s="155"/>
      <c r="DS149" s="155"/>
      <c r="DT149" s="155"/>
      <c r="DU149" s="155"/>
      <c r="DV149" s="155"/>
      <c r="DW149" s="155"/>
      <c r="DX149" s="155"/>
      <c r="DY149" s="155"/>
      <c r="DZ149" s="155"/>
      <c r="EA149" s="155"/>
      <c r="EB149" s="155"/>
      <c r="EC149" s="155"/>
      <c r="ED149" s="155"/>
      <c r="EE149" s="155"/>
      <c r="EF149" s="155"/>
      <c r="EG149" s="155"/>
      <c r="EH149" s="155"/>
      <c r="EI149" s="155"/>
      <c r="EJ149" s="155"/>
      <c r="EK149" s="155"/>
      <c r="EL149" s="155"/>
      <c r="EM149" s="155"/>
      <c r="EN149" s="155"/>
      <c r="EO149" s="155"/>
      <c r="EP149" s="155"/>
      <c r="EQ149" s="155"/>
      <c r="ER149" s="155"/>
      <c r="ES149" s="155"/>
      <c r="ET149" s="155"/>
    </row>
    <row r="150" spans="1:254">
      <c r="A150" s="384"/>
      <c r="B150" s="385"/>
      <c r="C150" s="386"/>
      <c r="D150" s="387"/>
      <c r="E150" s="388"/>
      <c r="F150" s="398"/>
      <c r="G150" s="185"/>
    </row>
    <row r="151" spans="1:254" s="304" customFormat="1">
      <c r="A151" s="204" t="s">
        <v>149</v>
      </c>
      <c r="B151" s="205" t="s">
        <v>332</v>
      </c>
      <c r="C151" s="399" t="s">
        <v>131</v>
      </c>
      <c r="D151" s="400">
        <v>350</v>
      </c>
      <c r="E151" s="401"/>
      <c r="F151" s="402">
        <f>D151*E151</f>
        <v>0</v>
      </c>
      <c r="G151" s="313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/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  <c r="BI151" s="155"/>
      <c r="BJ151" s="155"/>
      <c r="BK151" s="155"/>
      <c r="BL151" s="155"/>
      <c r="BM151" s="155"/>
      <c r="BN151" s="155"/>
      <c r="BO151" s="155"/>
      <c r="BP151" s="155"/>
      <c r="BQ151" s="155"/>
      <c r="BR151" s="155"/>
      <c r="BS151" s="155"/>
      <c r="BT151" s="155"/>
      <c r="BU151" s="155"/>
      <c r="BV151" s="155"/>
      <c r="BW151" s="155"/>
      <c r="BX151" s="155"/>
      <c r="BY151" s="155"/>
      <c r="BZ151" s="155"/>
      <c r="CA151" s="155"/>
      <c r="CB151" s="155"/>
      <c r="CC151" s="155"/>
      <c r="CD151" s="155"/>
      <c r="CE151" s="155"/>
      <c r="CF151" s="155"/>
      <c r="CG151" s="155"/>
      <c r="CH151" s="155"/>
      <c r="CI151" s="155"/>
      <c r="CJ151" s="155"/>
      <c r="CK151" s="155"/>
      <c r="CL151" s="155"/>
      <c r="CM151" s="155"/>
      <c r="CN151" s="155"/>
      <c r="CO151" s="155"/>
      <c r="CP151" s="155"/>
      <c r="CQ151" s="155"/>
      <c r="CR151" s="155"/>
      <c r="CS151" s="155"/>
      <c r="CT151" s="155"/>
      <c r="CU151" s="155"/>
      <c r="CV151" s="155"/>
      <c r="CW151" s="155"/>
      <c r="CX151" s="155"/>
      <c r="CY151" s="155"/>
      <c r="CZ151" s="155"/>
      <c r="DA151" s="155"/>
      <c r="DB151" s="155"/>
      <c r="DC151" s="155"/>
      <c r="DD151" s="155"/>
      <c r="DE151" s="155"/>
      <c r="DF151" s="155"/>
      <c r="DG151" s="155"/>
      <c r="DH151" s="155"/>
      <c r="DI151" s="155"/>
      <c r="DJ151" s="155"/>
      <c r="DK151" s="155"/>
      <c r="DL151" s="155"/>
      <c r="DM151" s="155"/>
      <c r="DN151" s="155"/>
      <c r="DO151" s="155"/>
      <c r="DP151" s="155"/>
      <c r="DQ151" s="155"/>
      <c r="DR151" s="155"/>
      <c r="DS151" s="155"/>
      <c r="DT151" s="155"/>
      <c r="DU151" s="155"/>
      <c r="DV151" s="155"/>
      <c r="DW151" s="155"/>
      <c r="DX151" s="155"/>
      <c r="DY151" s="155"/>
      <c r="DZ151" s="155"/>
      <c r="EA151" s="155"/>
      <c r="EB151" s="155"/>
      <c r="EC151" s="155"/>
      <c r="ED151" s="155"/>
      <c r="EE151" s="155"/>
      <c r="EF151" s="155"/>
      <c r="EG151" s="155"/>
      <c r="EH151" s="155"/>
      <c r="EI151" s="155"/>
      <c r="EJ151" s="155"/>
      <c r="EK151" s="155"/>
      <c r="EL151" s="155"/>
      <c r="EM151" s="155"/>
      <c r="EN151" s="155"/>
      <c r="EO151" s="155"/>
      <c r="EP151" s="155"/>
      <c r="EQ151" s="155"/>
      <c r="ER151" s="155"/>
      <c r="ES151" s="155"/>
      <c r="ET151" s="155"/>
    </row>
    <row r="152" spans="1:254">
      <c r="A152" s="384"/>
      <c r="B152" s="385"/>
      <c r="C152" s="386"/>
      <c r="D152" s="387"/>
      <c r="E152" s="388"/>
      <c r="F152" s="398"/>
      <c r="G152" s="185"/>
    </row>
    <row r="153" spans="1:254" ht="63.75">
      <c r="A153" s="403" t="s">
        <v>160</v>
      </c>
      <c r="B153" s="329" t="s">
        <v>333</v>
      </c>
      <c r="C153" s="399" t="s">
        <v>9</v>
      </c>
      <c r="D153" s="400">
        <v>1</v>
      </c>
      <c r="E153" s="401"/>
      <c r="F153" s="402">
        <f>D153*E153</f>
        <v>0</v>
      </c>
      <c r="G153" s="185"/>
    </row>
    <row r="154" spans="1:254">
      <c r="A154" s="384"/>
      <c r="B154" s="385"/>
      <c r="C154" s="386"/>
      <c r="D154" s="387"/>
      <c r="E154" s="388"/>
      <c r="F154" s="398"/>
      <c r="G154" s="185"/>
    </row>
    <row r="155" spans="1:254">
      <c r="A155" s="384"/>
      <c r="B155" s="385"/>
      <c r="C155" s="386"/>
      <c r="D155" s="387"/>
      <c r="E155" s="388"/>
      <c r="F155" s="398"/>
      <c r="G155" s="185"/>
    </row>
    <row r="156" spans="1:254" s="406" customFormat="1">
      <c r="A156" s="183"/>
      <c r="B156" s="294" t="s">
        <v>165</v>
      </c>
      <c r="C156" s="295"/>
      <c r="D156" s="296"/>
      <c r="E156" s="297"/>
      <c r="F156" s="298">
        <f>SUM(F142:F153)</f>
        <v>0</v>
      </c>
      <c r="G156" s="170"/>
      <c r="H156" s="404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/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  <c r="CI156" s="155"/>
      <c r="CJ156" s="155"/>
      <c r="CK156" s="155"/>
      <c r="CL156" s="155"/>
      <c r="CM156" s="155"/>
      <c r="CN156" s="155"/>
      <c r="CO156" s="155"/>
      <c r="CP156" s="155"/>
      <c r="CQ156" s="155"/>
      <c r="CR156" s="155"/>
      <c r="CS156" s="155"/>
      <c r="CT156" s="155"/>
      <c r="CU156" s="155"/>
      <c r="CV156" s="155"/>
      <c r="CW156" s="155"/>
      <c r="CX156" s="155"/>
      <c r="CY156" s="155"/>
      <c r="CZ156" s="155"/>
      <c r="DA156" s="155"/>
      <c r="DB156" s="155"/>
      <c r="DC156" s="155"/>
      <c r="DD156" s="155"/>
      <c r="DE156" s="155"/>
      <c r="DF156" s="155"/>
      <c r="DG156" s="155"/>
      <c r="DH156" s="155"/>
      <c r="DI156" s="155"/>
      <c r="DJ156" s="155"/>
      <c r="DK156" s="155"/>
      <c r="DL156" s="155"/>
      <c r="DM156" s="155"/>
      <c r="DN156" s="155"/>
      <c r="DO156" s="155"/>
      <c r="DP156" s="155"/>
      <c r="DQ156" s="155"/>
      <c r="DR156" s="155"/>
      <c r="DS156" s="155"/>
      <c r="DT156" s="155"/>
      <c r="DU156" s="155"/>
      <c r="DV156" s="155"/>
      <c r="DW156" s="155"/>
      <c r="DX156" s="155"/>
      <c r="DY156" s="155"/>
      <c r="DZ156" s="155"/>
      <c r="EA156" s="155"/>
      <c r="EB156" s="155"/>
      <c r="EC156" s="155"/>
      <c r="ED156" s="155"/>
      <c r="EE156" s="155"/>
      <c r="EF156" s="155"/>
      <c r="EG156" s="155"/>
      <c r="EH156" s="155"/>
      <c r="EI156" s="155"/>
      <c r="EJ156" s="155"/>
      <c r="EK156" s="155"/>
      <c r="EL156" s="155"/>
      <c r="EM156" s="155"/>
      <c r="EN156" s="155"/>
      <c r="EO156" s="155"/>
      <c r="EP156" s="155"/>
      <c r="EQ156" s="155"/>
      <c r="ER156" s="155"/>
      <c r="ES156" s="155"/>
      <c r="ET156" s="155"/>
      <c r="EU156" s="170"/>
      <c r="EV156" s="404"/>
      <c r="EW156" s="405"/>
      <c r="EX156" s="405"/>
      <c r="EY156" s="170"/>
      <c r="EZ156" s="404"/>
      <c r="FA156" s="405"/>
      <c r="FB156" s="405"/>
      <c r="FC156" s="170"/>
      <c r="FD156" s="404"/>
      <c r="FE156" s="405"/>
      <c r="FF156" s="405"/>
      <c r="FG156" s="170"/>
      <c r="FH156" s="404"/>
      <c r="FI156" s="405"/>
      <c r="FJ156" s="405"/>
      <c r="FK156" s="170"/>
      <c r="FL156" s="404"/>
      <c r="FM156" s="405"/>
      <c r="FN156" s="405"/>
      <c r="FO156" s="170"/>
      <c r="FP156" s="404"/>
      <c r="FQ156" s="405"/>
      <c r="FR156" s="405"/>
      <c r="FS156" s="170"/>
      <c r="FT156" s="404"/>
      <c r="FU156" s="405"/>
      <c r="FV156" s="405"/>
      <c r="FW156" s="170"/>
      <c r="FX156" s="404"/>
      <c r="FY156" s="405"/>
      <c r="FZ156" s="405"/>
      <c r="GA156" s="170"/>
      <c r="GB156" s="404"/>
      <c r="GC156" s="405"/>
      <c r="GD156" s="405"/>
      <c r="GE156" s="170"/>
      <c r="GF156" s="404"/>
      <c r="GG156" s="405"/>
      <c r="GH156" s="405"/>
      <c r="GI156" s="170"/>
      <c r="GJ156" s="404"/>
      <c r="GK156" s="405"/>
      <c r="GL156" s="405"/>
      <c r="GM156" s="170"/>
      <c r="GN156" s="404"/>
      <c r="GO156" s="405"/>
      <c r="GP156" s="405"/>
      <c r="GQ156" s="170"/>
      <c r="GR156" s="404"/>
      <c r="GS156" s="405"/>
      <c r="GT156" s="405"/>
      <c r="GU156" s="170"/>
      <c r="GV156" s="404"/>
      <c r="GW156" s="405"/>
      <c r="GX156" s="405"/>
      <c r="GY156" s="170"/>
      <c r="GZ156" s="404"/>
      <c r="HA156" s="405"/>
      <c r="HB156" s="405"/>
      <c r="HC156" s="170"/>
      <c r="HD156" s="404"/>
      <c r="HE156" s="405"/>
      <c r="HF156" s="405"/>
      <c r="HG156" s="170"/>
      <c r="HH156" s="404"/>
      <c r="HI156" s="405"/>
      <c r="HJ156" s="405"/>
      <c r="HK156" s="170"/>
      <c r="HL156" s="404"/>
      <c r="HM156" s="405"/>
      <c r="HN156" s="405"/>
      <c r="HO156" s="170"/>
      <c r="HP156" s="404"/>
      <c r="HQ156" s="405"/>
      <c r="HR156" s="405"/>
      <c r="HS156" s="170"/>
      <c r="HT156" s="404"/>
      <c r="HU156" s="405"/>
      <c r="HV156" s="405"/>
      <c r="HW156" s="170"/>
      <c r="HX156" s="404"/>
      <c r="HY156" s="405"/>
      <c r="HZ156" s="405"/>
      <c r="IA156" s="170"/>
      <c r="IB156" s="404"/>
      <c r="IC156" s="405"/>
      <c r="ID156" s="405"/>
      <c r="IE156" s="170"/>
      <c r="IF156" s="404"/>
      <c r="IG156" s="405"/>
      <c r="IH156" s="405"/>
      <c r="II156" s="170"/>
      <c r="IJ156" s="404"/>
      <c r="IK156" s="405"/>
      <c r="IL156" s="405"/>
      <c r="IM156" s="170"/>
      <c r="IN156" s="404"/>
      <c r="IO156" s="405"/>
      <c r="IP156" s="405"/>
      <c r="IQ156" s="170"/>
      <c r="IR156" s="404"/>
      <c r="IS156" s="405"/>
      <c r="IT156" s="405"/>
    </row>
    <row r="157" spans="1:254" s="203" customFormat="1">
      <c r="A157" s="253"/>
      <c r="B157" s="248"/>
      <c r="C157" s="249"/>
      <c r="D157" s="250"/>
      <c r="E157" s="251"/>
      <c r="F157" s="252"/>
      <c r="G157" s="407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/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  <c r="CI157" s="155"/>
      <c r="CJ157" s="155"/>
      <c r="CK157" s="155"/>
      <c r="CL157" s="155"/>
      <c r="CM157" s="155"/>
      <c r="CN157" s="155"/>
      <c r="CO157" s="155"/>
      <c r="CP157" s="155"/>
      <c r="CQ157" s="155"/>
      <c r="CR157" s="155"/>
      <c r="CS157" s="155"/>
      <c r="CT157" s="155"/>
      <c r="CU157" s="155"/>
      <c r="CV157" s="155"/>
      <c r="CW157" s="155"/>
      <c r="CX157" s="155"/>
      <c r="CY157" s="155"/>
      <c r="CZ157" s="155"/>
      <c r="DA157" s="155"/>
      <c r="DB157" s="155"/>
      <c r="DC157" s="155"/>
      <c r="DD157" s="155"/>
      <c r="DE157" s="155"/>
      <c r="DF157" s="155"/>
      <c r="DG157" s="155"/>
      <c r="DH157" s="155"/>
      <c r="DI157" s="155"/>
      <c r="DJ157" s="155"/>
      <c r="DK157" s="155"/>
      <c r="DL157" s="155"/>
      <c r="DM157" s="155"/>
      <c r="DN157" s="155"/>
      <c r="DO157" s="155"/>
      <c r="DP157" s="155"/>
      <c r="DQ157" s="155"/>
      <c r="DR157" s="155"/>
      <c r="DS157" s="155"/>
      <c r="DT157" s="155"/>
      <c r="DU157" s="155"/>
      <c r="DV157" s="155"/>
      <c r="DW157" s="155"/>
      <c r="DX157" s="155"/>
      <c r="DY157" s="155"/>
      <c r="DZ157" s="155"/>
      <c r="EA157" s="155"/>
      <c r="EB157" s="155"/>
      <c r="EC157" s="155"/>
      <c r="ED157" s="155"/>
      <c r="EE157" s="155"/>
      <c r="EF157" s="155"/>
      <c r="EG157" s="155"/>
      <c r="EH157" s="155"/>
      <c r="EI157" s="155"/>
      <c r="EJ157" s="155"/>
      <c r="EK157" s="155"/>
      <c r="EL157" s="155"/>
      <c r="EM157" s="155"/>
      <c r="EN157" s="155"/>
      <c r="EO157" s="155"/>
      <c r="EP157" s="155"/>
      <c r="EQ157" s="155"/>
      <c r="ER157" s="155"/>
      <c r="ES157" s="155"/>
      <c r="ET157" s="155"/>
    </row>
    <row r="158" spans="1:254" s="206" customFormat="1" ht="28.5">
      <c r="A158" s="266" t="s">
        <v>166</v>
      </c>
      <c r="B158" s="408" t="s">
        <v>167</v>
      </c>
      <c r="C158" s="268"/>
      <c r="D158" s="269"/>
      <c r="E158" s="270"/>
      <c r="F158" s="271"/>
      <c r="G158" s="409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/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  <c r="CI158" s="155"/>
      <c r="CJ158" s="155"/>
      <c r="CK158" s="155"/>
      <c r="CL158" s="155"/>
      <c r="CM158" s="155"/>
      <c r="CN158" s="155"/>
      <c r="CO158" s="155"/>
      <c r="CP158" s="155"/>
      <c r="CQ158" s="155"/>
      <c r="CR158" s="155"/>
      <c r="CS158" s="155"/>
      <c r="CT158" s="155"/>
      <c r="CU158" s="155"/>
      <c r="CV158" s="155"/>
      <c r="CW158" s="155"/>
      <c r="CX158" s="155"/>
      <c r="CY158" s="155"/>
      <c r="CZ158" s="155"/>
      <c r="DA158" s="155"/>
      <c r="DB158" s="155"/>
      <c r="DC158" s="155"/>
      <c r="DD158" s="155"/>
      <c r="DE158" s="155"/>
      <c r="DF158" s="155"/>
      <c r="DG158" s="155"/>
      <c r="DH158" s="155"/>
      <c r="DI158" s="155"/>
      <c r="DJ158" s="155"/>
      <c r="DK158" s="155"/>
      <c r="DL158" s="155"/>
      <c r="DM158" s="155"/>
      <c r="DN158" s="155"/>
      <c r="DO158" s="155"/>
      <c r="DP158" s="155"/>
      <c r="DQ158" s="155"/>
      <c r="DR158" s="155"/>
      <c r="DS158" s="155"/>
      <c r="DT158" s="155"/>
      <c r="DU158" s="155"/>
      <c r="DV158" s="155"/>
      <c r="DW158" s="155"/>
      <c r="DX158" s="155"/>
      <c r="DY158" s="155"/>
      <c r="DZ158" s="155"/>
      <c r="EA158" s="155"/>
      <c r="EB158" s="155"/>
      <c r="EC158" s="155"/>
      <c r="ED158" s="155"/>
      <c r="EE158" s="155"/>
      <c r="EF158" s="155"/>
      <c r="EG158" s="155"/>
      <c r="EH158" s="155"/>
      <c r="EI158" s="155"/>
      <c r="EJ158" s="155"/>
      <c r="EK158" s="155"/>
      <c r="EL158" s="155"/>
      <c r="EM158" s="155"/>
      <c r="EN158" s="155"/>
      <c r="EO158" s="155"/>
      <c r="EP158" s="155"/>
      <c r="EQ158" s="155"/>
      <c r="ER158" s="155"/>
      <c r="ES158" s="155"/>
      <c r="ET158" s="155"/>
    </row>
    <row r="159" spans="1:254" s="203" customFormat="1" ht="14.25">
      <c r="A159" s="410"/>
      <c r="B159" s="411"/>
      <c r="C159" s="255"/>
      <c r="D159" s="256"/>
      <c r="E159" s="257"/>
      <c r="F159" s="258"/>
      <c r="G159" s="407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/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  <c r="CI159" s="155"/>
      <c r="CJ159" s="155"/>
      <c r="CK159" s="155"/>
      <c r="CL159" s="155"/>
      <c r="CM159" s="155"/>
      <c r="CN159" s="155"/>
      <c r="CO159" s="155"/>
      <c r="CP159" s="155"/>
      <c r="CQ159" s="155"/>
      <c r="CR159" s="155"/>
      <c r="CS159" s="155"/>
      <c r="CT159" s="155"/>
      <c r="CU159" s="155"/>
      <c r="CV159" s="155"/>
      <c r="CW159" s="155"/>
      <c r="CX159" s="155"/>
      <c r="CY159" s="155"/>
      <c r="CZ159" s="155"/>
      <c r="DA159" s="155"/>
      <c r="DB159" s="155"/>
      <c r="DC159" s="155"/>
      <c r="DD159" s="155"/>
      <c r="DE159" s="155"/>
      <c r="DF159" s="155"/>
      <c r="DG159" s="155"/>
      <c r="DH159" s="155"/>
      <c r="DI159" s="155"/>
      <c r="DJ159" s="155"/>
      <c r="DK159" s="155"/>
      <c r="DL159" s="155"/>
      <c r="DM159" s="155"/>
      <c r="DN159" s="155"/>
      <c r="DO159" s="155"/>
      <c r="DP159" s="155"/>
      <c r="DQ159" s="155"/>
      <c r="DR159" s="155"/>
      <c r="DS159" s="155"/>
      <c r="DT159" s="155"/>
      <c r="DU159" s="155"/>
      <c r="DV159" s="155"/>
      <c r="DW159" s="155"/>
      <c r="DX159" s="155"/>
      <c r="DY159" s="155"/>
      <c r="DZ159" s="155"/>
      <c r="EA159" s="155"/>
      <c r="EB159" s="155"/>
      <c r="EC159" s="155"/>
      <c r="ED159" s="155"/>
      <c r="EE159" s="155"/>
      <c r="EF159" s="155"/>
      <c r="EG159" s="155"/>
      <c r="EH159" s="155"/>
      <c r="EI159" s="155"/>
      <c r="EJ159" s="155"/>
      <c r="EK159" s="155"/>
      <c r="EL159" s="155"/>
      <c r="EM159" s="155"/>
      <c r="EN159" s="155"/>
      <c r="EO159" s="155"/>
      <c r="EP159" s="155"/>
      <c r="EQ159" s="155"/>
      <c r="ER159" s="155"/>
      <c r="ES159" s="155"/>
      <c r="ET159" s="155"/>
    </row>
    <row r="160" spans="1:254" s="206" customFormat="1" ht="38.25">
      <c r="A160" s="412" t="s">
        <v>130</v>
      </c>
      <c r="B160" s="335" t="s">
        <v>334</v>
      </c>
      <c r="C160" s="238" t="s">
        <v>37</v>
      </c>
      <c r="D160" s="238">
        <v>1</v>
      </c>
      <c r="E160" s="413"/>
      <c r="F160" s="413">
        <f>D160*E160</f>
        <v>0</v>
      </c>
      <c r="G160" s="409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/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  <c r="CI160" s="155"/>
      <c r="CJ160" s="155"/>
      <c r="CK160" s="155"/>
      <c r="CL160" s="155"/>
      <c r="CM160" s="155"/>
      <c r="CN160" s="155"/>
      <c r="CO160" s="155"/>
      <c r="CP160" s="155"/>
      <c r="CQ160" s="155"/>
      <c r="CR160" s="155"/>
      <c r="CS160" s="155"/>
      <c r="CT160" s="155"/>
      <c r="CU160" s="155"/>
      <c r="CV160" s="155"/>
      <c r="CW160" s="155"/>
      <c r="CX160" s="155"/>
      <c r="CY160" s="155"/>
      <c r="CZ160" s="155"/>
      <c r="DA160" s="155"/>
      <c r="DB160" s="155"/>
      <c r="DC160" s="155"/>
      <c r="DD160" s="155"/>
      <c r="DE160" s="155"/>
      <c r="DF160" s="155"/>
      <c r="DG160" s="155"/>
      <c r="DH160" s="155"/>
      <c r="DI160" s="155"/>
      <c r="DJ160" s="155"/>
      <c r="DK160" s="155"/>
      <c r="DL160" s="155"/>
      <c r="DM160" s="155"/>
      <c r="DN160" s="155"/>
      <c r="DO160" s="155"/>
      <c r="DP160" s="155"/>
      <c r="DQ160" s="155"/>
      <c r="DR160" s="155"/>
      <c r="DS160" s="155"/>
      <c r="DT160" s="155"/>
      <c r="DU160" s="155"/>
      <c r="DV160" s="155"/>
      <c r="DW160" s="155"/>
      <c r="DX160" s="155"/>
      <c r="DY160" s="155"/>
      <c r="DZ160" s="155"/>
      <c r="EA160" s="155"/>
      <c r="EB160" s="155"/>
      <c r="EC160" s="155"/>
      <c r="ED160" s="155"/>
      <c r="EE160" s="155"/>
      <c r="EF160" s="155"/>
      <c r="EG160" s="155"/>
      <c r="EH160" s="155"/>
      <c r="EI160" s="155"/>
      <c r="EJ160" s="155"/>
      <c r="EK160" s="155"/>
      <c r="EL160" s="155"/>
      <c r="EM160" s="155"/>
      <c r="EN160" s="155"/>
      <c r="EO160" s="155"/>
      <c r="EP160" s="155"/>
      <c r="EQ160" s="155"/>
      <c r="ER160" s="155"/>
      <c r="ES160" s="155"/>
      <c r="ET160" s="155"/>
    </row>
    <row r="161" spans="1:150" s="203" customFormat="1">
      <c r="A161" s="414"/>
      <c r="B161" s="415"/>
      <c r="C161" s="416"/>
      <c r="D161" s="417"/>
      <c r="E161" s="418"/>
      <c r="F161" s="418"/>
      <c r="G161" s="407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/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  <c r="CI161" s="155"/>
      <c r="CJ161" s="155"/>
      <c r="CK161" s="155"/>
      <c r="CL161" s="155"/>
      <c r="CM161" s="155"/>
      <c r="CN161" s="155"/>
      <c r="CO161" s="155"/>
      <c r="CP161" s="155"/>
      <c r="CQ161" s="155"/>
      <c r="CR161" s="155"/>
      <c r="CS161" s="155"/>
      <c r="CT161" s="155"/>
      <c r="CU161" s="155"/>
      <c r="CV161" s="155"/>
      <c r="CW161" s="155"/>
      <c r="CX161" s="155"/>
      <c r="CY161" s="155"/>
      <c r="CZ161" s="155"/>
      <c r="DA161" s="155"/>
      <c r="DB161" s="155"/>
      <c r="DC161" s="155"/>
      <c r="DD161" s="155"/>
      <c r="DE161" s="155"/>
      <c r="DF161" s="155"/>
      <c r="DG161" s="155"/>
      <c r="DH161" s="155"/>
      <c r="DI161" s="155"/>
      <c r="DJ161" s="155"/>
      <c r="DK161" s="155"/>
      <c r="DL161" s="155"/>
      <c r="DM161" s="155"/>
      <c r="DN161" s="155"/>
      <c r="DO161" s="155"/>
      <c r="DP161" s="155"/>
      <c r="DQ161" s="155"/>
      <c r="DR161" s="155"/>
      <c r="DS161" s="155"/>
      <c r="DT161" s="155"/>
      <c r="DU161" s="155"/>
      <c r="DV161" s="155"/>
      <c r="DW161" s="155"/>
      <c r="DX161" s="155"/>
      <c r="DY161" s="155"/>
      <c r="DZ161" s="155"/>
      <c r="EA161" s="155"/>
      <c r="EB161" s="155"/>
      <c r="EC161" s="155"/>
      <c r="ED161" s="155"/>
      <c r="EE161" s="155"/>
      <c r="EF161" s="155"/>
      <c r="EG161" s="155"/>
      <c r="EH161" s="155"/>
      <c r="EI161" s="155"/>
      <c r="EJ161" s="155"/>
      <c r="EK161" s="155"/>
      <c r="EL161" s="155"/>
      <c r="EM161" s="155"/>
      <c r="EN161" s="155"/>
      <c r="EO161" s="155"/>
      <c r="EP161" s="155"/>
      <c r="EQ161" s="155"/>
      <c r="ER161" s="155"/>
      <c r="ES161" s="155"/>
      <c r="ET161" s="155"/>
    </row>
    <row r="162" spans="1:150" s="206" customFormat="1" ht="78.95" customHeight="1">
      <c r="A162" s="412" t="s">
        <v>136</v>
      </c>
      <c r="B162" s="419" t="s">
        <v>335</v>
      </c>
      <c r="C162" s="238" t="s">
        <v>37</v>
      </c>
      <c r="D162" s="238">
        <v>20</v>
      </c>
      <c r="E162" s="413"/>
      <c r="F162" s="413">
        <f>D162*E162</f>
        <v>0</v>
      </c>
      <c r="G162" s="409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/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  <c r="CI162" s="155"/>
      <c r="CJ162" s="155"/>
      <c r="CK162" s="155"/>
      <c r="CL162" s="155"/>
      <c r="CM162" s="155"/>
      <c r="CN162" s="155"/>
      <c r="CO162" s="155"/>
      <c r="CP162" s="155"/>
      <c r="CQ162" s="155"/>
      <c r="CR162" s="155"/>
      <c r="CS162" s="155"/>
      <c r="CT162" s="155"/>
      <c r="CU162" s="155"/>
      <c r="CV162" s="155"/>
      <c r="CW162" s="155"/>
      <c r="CX162" s="155"/>
      <c r="CY162" s="155"/>
      <c r="CZ162" s="155"/>
      <c r="DA162" s="155"/>
      <c r="DB162" s="155"/>
      <c r="DC162" s="155"/>
      <c r="DD162" s="155"/>
      <c r="DE162" s="155"/>
      <c r="DF162" s="155"/>
      <c r="DG162" s="155"/>
      <c r="DH162" s="155"/>
      <c r="DI162" s="155"/>
      <c r="DJ162" s="155"/>
      <c r="DK162" s="155"/>
      <c r="DL162" s="155"/>
      <c r="DM162" s="155"/>
      <c r="DN162" s="155"/>
      <c r="DO162" s="155"/>
      <c r="DP162" s="155"/>
      <c r="DQ162" s="155"/>
      <c r="DR162" s="155"/>
      <c r="DS162" s="155"/>
      <c r="DT162" s="155"/>
      <c r="DU162" s="155"/>
      <c r="DV162" s="155"/>
      <c r="DW162" s="155"/>
      <c r="DX162" s="155"/>
      <c r="DY162" s="155"/>
      <c r="DZ162" s="155"/>
      <c r="EA162" s="155"/>
      <c r="EB162" s="155"/>
      <c r="EC162" s="155"/>
      <c r="ED162" s="155"/>
      <c r="EE162" s="155"/>
      <c r="EF162" s="155"/>
      <c r="EG162" s="155"/>
      <c r="EH162" s="155"/>
      <c r="EI162" s="155"/>
      <c r="EJ162" s="155"/>
      <c r="EK162" s="155"/>
      <c r="EL162" s="155"/>
      <c r="EM162" s="155"/>
      <c r="EN162" s="155"/>
      <c r="EO162" s="155"/>
      <c r="EP162" s="155"/>
      <c r="EQ162" s="155"/>
      <c r="ER162" s="155"/>
      <c r="ES162" s="155"/>
      <c r="ET162" s="155"/>
    </row>
    <row r="163" spans="1:150" s="206" customFormat="1">
      <c r="A163" s="412"/>
      <c r="B163" s="419"/>
      <c r="C163" s="238"/>
      <c r="D163" s="238"/>
      <c r="E163" s="238"/>
      <c r="F163" s="420"/>
      <c r="G163" s="409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  <c r="CI163" s="155"/>
      <c r="CJ163" s="155"/>
      <c r="CK163" s="155"/>
      <c r="CL163" s="155"/>
      <c r="CM163" s="155"/>
      <c r="CN163" s="155"/>
      <c r="CO163" s="155"/>
      <c r="CP163" s="155"/>
      <c r="CQ163" s="155"/>
      <c r="CR163" s="155"/>
      <c r="CS163" s="155"/>
      <c r="CT163" s="155"/>
      <c r="CU163" s="155"/>
      <c r="CV163" s="155"/>
      <c r="CW163" s="155"/>
      <c r="CX163" s="155"/>
      <c r="CY163" s="155"/>
      <c r="CZ163" s="155"/>
      <c r="DA163" s="155"/>
      <c r="DB163" s="155"/>
      <c r="DC163" s="155"/>
      <c r="DD163" s="155"/>
      <c r="DE163" s="155"/>
      <c r="DF163" s="155"/>
      <c r="DG163" s="155"/>
      <c r="DH163" s="155"/>
      <c r="DI163" s="155"/>
      <c r="DJ163" s="155"/>
      <c r="DK163" s="155"/>
      <c r="DL163" s="155"/>
      <c r="DM163" s="155"/>
      <c r="DN163" s="155"/>
      <c r="DO163" s="155"/>
      <c r="DP163" s="155"/>
      <c r="DQ163" s="155"/>
      <c r="DR163" s="155"/>
      <c r="DS163" s="155"/>
      <c r="DT163" s="155"/>
      <c r="DU163" s="155"/>
      <c r="DV163" s="155"/>
      <c r="DW163" s="155"/>
      <c r="DX163" s="155"/>
      <c r="DY163" s="155"/>
      <c r="DZ163" s="155"/>
      <c r="EA163" s="155"/>
      <c r="EB163" s="155"/>
      <c r="EC163" s="155"/>
      <c r="ED163" s="155"/>
      <c r="EE163" s="155"/>
      <c r="EF163" s="155"/>
      <c r="EG163" s="155"/>
      <c r="EH163" s="155"/>
      <c r="EI163" s="155"/>
      <c r="EJ163" s="155"/>
      <c r="EK163" s="155"/>
      <c r="EL163" s="155"/>
      <c r="EM163" s="155"/>
      <c r="EN163" s="155"/>
      <c r="EO163" s="155"/>
      <c r="EP163" s="155"/>
      <c r="EQ163" s="155"/>
      <c r="ER163" s="155"/>
      <c r="ES163" s="155"/>
      <c r="ET163" s="155"/>
    </row>
    <row r="164" spans="1:150" s="206" customFormat="1" ht="89.25">
      <c r="A164" s="412" t="s">
        <v>149</v>
      </c>
      <c r="B164" s="421" t="s">
        <v>168</v>
      </c>
      <c r="C164" s="238" t="s">
        <v>37</v>
      </c>
      <c r="D164" s="238">
        <v>10</v>
      </c>
      <c r="E164" s="413"/>
      <c r="F164" s="413">
        <f>D164*E164</f>
        <v>0</v>
      </c>
      <c r="G164" s="409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  <c r="CW164" s="155"/>
      <c r="CX164" s="155"/>
      <c r="CY164" s="155"/>
      <c r="CZ164" s="155"/>
      <c r="DA164" s="155"/>
      <c r="DB164" s="155"/>
      <c r="DC164" s="155"/>
      <c r="DD164" s="155"/>
      <c r="DE164" s="155"/>
      <c r="DF164" s="155"/>
      <c r="DG164" s="155"/>
      <c r="DH164" s="155"/>
      <c r="DI164" s="155"/>
      <c r="DJ164" s="155"/>
      <c r="DK164" s="155"/>
      <c r="DL164" s="155"/>
      <c r="DM164" s="155"/>
      <c r="DN164" s="155"/>
      <c r="DO164" s="155"/>
      <c r="DP164" s="155"/>
      <c r="DQ164" s="155"/>
      <c r="DR164" s="155"/>
      <c r="DS164" s="155"/>
      <c r="DT164" s="155"/>
      <c r="DU164" s="155"/>
      <c r="DV164" s="155"/>
      <c r="DW164" s="155"/>
      <c r="DX164" s="155"/>
      <c r="DY164" s="155"/>
      <c r="DZ164" s="155"/>
      <c r="EA164" s="155"/>
      <c r="EB164" s="155"/>
      <c r="EC164" s="155"/>
      <c r="ED164" s="155"/>
      <c r="EE164" s="155"/>
      <c r="EF164" s="155"/>
      <c r="EG164" s="155"/>
      <c r="EH164" s="155"/>
      <c r="EI164" s="155"/>
      <c r="EJ164" s="155"/>
      <c r="EK164" s="155"/>
      <c r="EL164" s="155"/>
      <c r="EM164" s="155"/>
      <c r="EN164" s="155"/>
      <c r="EO164" s="155"/>
      <c r="EP164" s="155"/>
      <c r="EQ164" s="155"/>
      <c r="ER164" s="155"/>
      <c r="ES164" s="155"/>
      <c r="ET164" s="155"/>
    </row>
    <row r="165" spans="1:150" s="203" customFormat="1">
      <c r="A165" s="414"/>
      <c r="B165" s="422"/>
      <c r="C165" s="365"/>
      <c r="D165" s="365"/>
      <c r="E165" s="418"/>
      <c r="F165" s="418"/>
      <c r="G165" s="407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  <c r="CW165" s="155"/>
      <c r="CX165" s="155"/>
      <c r="CY165" s="155"/>
      <c r="CZ165" s="155"/>
      <c r="DA165" s="155"/>
      <c r="DB165" s="155"/>
      <c r="DC165" s="155"/>
      <c r="DD165" s="155"/>
      <c r="DE165" s="155"/>
      <c r="DF165" s="155"/>
      <c r="DG165" s="155"/>
      <c r="DH165" s="155"/>
      <c r="DI165" s="155"/>
      <c r="DJ165" s="155"/>
      <c r="DK165" s="155"/>
      <c r="DL165" s="155"/>
      <c r="DM165" s="155"/>
      <c r="DN165" s="155"/>
      <c r="DO165" s="155"/>
      <c r="DP165" s="155"/>
      <c r="DQ165" s="155"/>
      <c r="DR165" s="155"/>
      <c r="DS165" s="155"/>
      <c r="DT165" s="155"/>
      <c r="DU165" s="155"/>
      <c r="DV165" s="155"/>
      <c r="DW165" s="155"/>
      <c r="DX165" s="155"/>
      <c r="DY165" s="155"/>
      <c r="DZ165" s="155"/>
      <c r="EA165" s="155"/>
      <c r="EB165" s="155"/>
      <c r="EC165" s="155"/>
      <c r="ED165" s="155"/>
      <c r="EE165" s="155"/>
      <c r="EF165" s="155"/>
      <c r="EG165" s="155"/>
      <c r="EH165" s="155"/>
      <c r="EI165" s="155"/>
      <c r="EJ165" s="155"/>
      <c r="EK165" s="155"/>
      <c r="EL165" s="155"/>
      <c r="EM165" s="155"/>
      <c r="EN165" s="155"/>
      <c r="EO165" s="155"/>
      <c r="EP165" s="155"/>
      <c r="EQ165" s="155"/>
      <c r="ER165" s="155"/>
      <c r="ES165" s="155"/>
      <c r="ET165" s="155"/>
    </row>
    <row r="166" spans="1:150" s="206" customFormat="1">
      <c r="A166" s="412" t="s">
        <v>160</v>
      </c>
      <c r="B166" s="421" t="s">
        <v>169</v>
      </c>
      <c r="C166" s="238" t="s">
        <v>37</v>
      </c>
      <c r="D166" s="238">
        <v>1</v>
      </c>
      <c r="E166" s="413"/>
      <c r="F166" s="413">
        <f>D166*E166</f>
        <v>0</v>
      </c>
      <c r="G166" s="409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  <c r="CW166" s="155"/>
      <c r="CX166" s="155"/>
      <c r="CY166" s="155"/>
      <c r="CZ166" s="155"/>
      <c r="DA166" s="155"/>
      <c r="DB166" s="155"/>
      <c r="DC166" s="155"/>
      <c r="DD166" s="155"/>
      <c r="DE166" s="155"/>
      <c r="DF166" s="155"/>
      <c r="DG166" s="155"/>
      <c r="DH166" s="155"/>
      <c r="DI166" s="155"/>
      <c r="DJ166" s="155"/>
      <c r="DK166" s="155"/>
      <c r="DL166" s="155"/>
      <c r="DM166" s="155"/>
      <c r="DN166" s="155"/>
      <c r="DO166" s="155"/>
      <c r="DP166" s="155"/>
      <c r="DQ166" s="155"/>
      <c r="DR166" s="155"/>
      <c r="DS166" s="155"/>
      <c r="DT166" s="155"/>
      <c r="DU166" s="155"/>
      <c r="DV166" s="155"/>
      <c r="DW166" s="155"/>
      <c r="DX166" s="155"/>
      <c r="DY166" s="155"/>
      <c r="DZ166" s="155"/>
      <c r="EA166" s="155"/>
      <c r="EB166" s="155"/>
      <c r="EC166" s="155"/>
      <c r="ED166" s="155"/>
      <c r="EE166" s="155"/>
      <c r="EF166" s="155"/>
      <c r="EG166" s="155"/>
      <c r="EH166" s="155"/>
      <c r="EI166" s="155"/>
      <c r="EJ166" s="155"/>
      <c r="EK166" s="155"/>
      <c r="EL166" s="155"/>
      <c r="EM166" s="155"/>
      <c r="EN166" s="155"/>
      <c r="EO166" s="155"/>
      <c r="EP166" s="155"/>
      <c r="EQ166" s="155"/>
      <c r="ER166" s="155"/>
      <c r="ES166" s="155"/>
      <c r="ET166" s="155"/>
    </row>
    <row r="167" spans="1:150" s="206" customFormat="1">
      <c r="A167" s="412"/>
      <c r="B167" s="421"/>
      <c r="C167" s="238"/>
      <c r="D167" s="238"/>
      <c r="E167" s="413"/>
      <c r="F167" s="413"/>
      <c r="G167" s="409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  <c r="CW167" s="155"/>
      <c r="CX167" s="155"/>
      <c r="CY167" s="155"/>
      <c r="CZ167" s="155"/>
      <c r="DA167" s="155"/>
      <c r="DB167" s="155"/>
      <c r="DC167" s="155"/>
      <c r="DD167" s="155"/>
      <c r="DE167" s="155"/>
      <c r="DF167" s="155"/>
      <c r="DG167" s="155"/>
      <c r="DH167" s="155"/>
      <c r="DI167" s="155"/>
      <c r="DJ167" s="155"/>
      <c r="DK167" s="155"/>
      <c r="DL167" s="155"/>
      <c r="DM167" s="155"/>
      <c r="DN167" s="155"/>
      <c r="DO167" s="155"/>
      <c r="DP167" s="155"/>
      <c r="DQ167" s="155"/>
      <c r="DR167" s="155"/>
      <c r="DS167" s="155"/>
      <c r="DT167" s="155"/>
      <c r="DU167" s="155"/>
      <c r="DV167" s="155"/>
      <c r="DW167" s="155"/>
      <c r="DX167" s="155"/>
      <c r="DY167" s="155"/>
      <c r="DZ167" s="155"/>
      <c r="EA167" s="155"/>
      <c r="EB167" s="155"/>
      <c r="EC167" s="155"/>
      <c r="ED167" s="155"/>
      <c r="EE167" s="155"/>
      <c r="EF167" s="155"/>
      <c r="EG167" s="155"/>
      <c r="EH167" s="155"/>
      <c r="EI167" s="155"/>
      <c r="EJ167" s="155"/>
      <c r="EK167" s="155"/>
      <c r="EL167" s="155"/>
      <c r="EM167" s="155"/>
      <c r="EN167" s="155"/>
      <c r="EO167" s="155"/>
      <c r="EP167" s="155"/>
      <c r="EQ167" s="155"/>
      <c r="ER167" s="155"/>
      <c r="ES167" s="155"/>
      <c r="ET167" s="155"/>
    </row>
    <row r="168" spans="1:150" s="206" customFormat="1" ht="25.5">
      <c r="A168" s="412" t="s">
        <v>166</v>
      </c>
      <c r="B168" s="421" t="s">
        <v>170</v>
      </c>
      <c r="C168" s="238" t="s">
        <v>37</v>
      </c>
      <c r="D168" s="238">
        <v>1</v>
      </c>
      <c r="E168" s="413"/>
      <c r="F168" s="413">
        <f>D168*E168</f>
        <v>0</v>
      </c>
      <c r="G168" s="409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/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  <c r="BI168" s="155"/>
      <c r="BJ168" s="155"/>
      <c r="BK168" s="155"/>
      <c r="BL168" s="155"/>
      <c r="BM168" s="155"/>
      <c r="BN168" s="155"/>
      <c r="BO168" s="155"/>
      <c r="BP168" s="155"/>
      <c r="BQ168" s="155"/>
      <c r="BR168" s="155"/>
      <c r="BS168" s="155"/>
      <c r="BT168" s="155"/>
      <c r="BU168" s="155"/>
      <c r="BV168" s="155"/>
      <c r="BW168" s="155"/>
      <c r="BX168" s="155"/>
      <c r="BY168" s="155"/>
      <c r="BZ168" s="155"/>
      <c r="CA168" s="155"/>
      <c r="CB168" s="155"/>
      <c r="CC168" s="155"/>
      <c r="CD168" s="155"/>
      <c r="CE168" s="155"/>
      <c r="CF168" s="155"/>
      <c r="CG168" s="155"/>
      <c r="CH168" s="155"/>
      <c r="CI168" s="155"/>
      <c r="CJ168" s="155"/>
      <c r="CK168" s="155"/>
      <c r="CL168" s="155"/>
      <c r="CM168" s="155"/>
      <c r="CN168" s="155"/>
      <c r="CO168" s="155"/>
      <c r="CP168" s="155"/>
      <c r="CQ168" s="155"/>
      <c r="CR168" s="155"/>
      <c r="CS168" s="155"/>
      <c r="CT168" s="155"/>
      <c r="CU168" s="155"/>
      <c r="CV168" s="155"/>
      <c r="CW168" s="155"/>
      <c r="CX168" s="155"/>
      <c r="CY168" s="155"/>
      <c r="CZ168" s="155"/>
      <c r="DA168" s="155"/>
      <c r="DB168" s="155"/>
      <c r="DC168" s="155"/>
      <c r="DD168" s="155"/>
      <c r="DE168" s="155"/>
      <c r="DF168" s="155"/>
      <c r="DG168" s="155"/>
      <c r="DH168" s="155"/>
      <c r="DI168" s="155"/>
      <c r="DJ168" s="155"/>
      <c r="DK168" s="155"/>
      <c r="DL168" s="155"/>
      <c r="DM168" s="155"/>
      <c r="DN168" s="155"/>
      <c r="DO168" s="155"/>
      <c r="DP168" s="155"/>
      <c r="DQ168" s="155"/>
      <c r="DR168" s="155"/>
      <c r="DS168" s="155"/>
      <c r="DT168" s="155"/>
      <c r="DU168" s="155"/>
      <c r="DV168" s="155"/>
      <c r="DW168" s="155"/>
      <c r="DX168" s="155"/>
      <c r="DY168" s="155"/>
      <c r="DZ168" s="155"/>
      <c r="EA168" s="155"/>
      <c r="EB168" s="155"/>
      <c r="EC168" s="155"/>
      <c r="ED168" s="155"/>
      <c r="EE168" s="155"/>
      <c r="EF168" s="155"/>
      <c r="EG168" s="155"/>
      <c r="EH168" s="155"/>
      <c r="EI168" s="155"/>
      <c r="EJ168" s="155"/>
      <c r="EK168" s="155"/>
      <c r="EL168" s="155"/>
      <c r="EM168" s="155"/>
      <c r="EN168" s="155"/>
      <c r="EO168" s="155"/>
      <c r="EP168" s="155"/>
      <c r="EQ168" s="155"/>
      <c r="ER168" s="155"/>
      <c r="ES168" s="155"/>
      <c r="ET168" s="155"/>
    </row>
    <row r="169" spans="1:150" s="206" customFormat="1">
      <c r="A169" s="412"/>
      <c r="B169" s="421"/>
      <c r="C169" s="238"/>
      <c r="D169" s="238"/>
      <c r="E169" s="413"/>
      <c r="F169" s="420"/>
      <c r="G169" s="409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/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  <c r="BI169" s="155"/>
      <c r="BJ169" s="155"/>
      <c r="BK169" s="155"/>
      <c r="BL169" s="155"/>
      <c r="BM169" s="155"/>
      <c r="BN169" s="155"/>
      <c r="BO169" s="155"/>
      <c r="BP169" s="155"/>
      <c r="BQ169" s="155"/>
      <c r="BR169" s="155"/>
      <c r="BS169" s="155"/>
      <c r="BT169" s="155"/>
      <c r="BU169" s="155"/>
      <c r="BV169" s="155"/>
      <c r="BW169" s="155"/>
      <c r="BX169" s="155"/>
      <c r="BY169" s="155"/>
      <c r="BZ169" s="155"/>
      <c r="CA169" s="155"/>
      <c r="CB169" s="155"/>
      <c r="CC169" s="155"/>
      <c r="CD169" s="155"/>
      <c r="CE169" s="155"/>
      <c r="CF169" s="155"/>
      <c r="CG169" s="155"/>
      <c r="CH169" s="155"/>
      <c r="CI169" s="155"/>
      <c r="CJ169" s="155"/>
      <c r="CK169" s="155"/>
      <c r="CL169" s="155"/>
      <c r="CM169" s="155"/>
      <c r="CN169" s="155"/>
      <c r="CO169" s="155"/>
      <c r="CP169" s="155"/>
      <c r="CQ169" s="155"/>
      <c r="CR169" s="155"/>
      <c r="CS169" s="155"/>
      <c r="CT169" s="155"/>
      <c r="CU169" s="155"/>
      <c r="CV169" s="155"/>
      <c r="CW169" s="155"/>
      <c r="CX169" s="155"/>
      <c r="CY169" s="155"/>
      <c r="CZ169" s="155"/>
      <c r="DA169" s="155"/>
      <c r="DB169" s="155"/>
      <c r="DC169" s="155"/>
      <c r="DD169" s="155"/>
      <c r="DE169" s="155"/>
      <c r="DF169" s="155"/>
      <c r="DG169" s="155"/>
      <c r="DH169" s="155"/>
      <c r="DI169" s="155"/>
      <c r="DJ169" s="155"/>
      <c r="DK169" s="155"/>
      <c r="DL169" s="155"/>
      <c r="DM169" s="155"/>
      <c r="DN169" s="155"/>
      <c r="DO169" s="155"/>
      <c r="DP169" s="155"/>
      <c r="DQ169" s="155"/>
      <c r="DR169" s="155"/>
      <c r="DS169" s="155"/>
      <c r="DT169" s="155"/>
      <c r="DU169" s="155"/>
      <c r="DV169" s="155"/>
      <c r="DW169" s="155"/>
      <c r="DX169" s="155"/>
      <c r="DY169" s="155"/>
      <c r="DZ169" s="155"/>
      <c r="EA169" s="155"/>
      <c r="EB169" s="155"/>
      <c r="EC169" s="155"/>
      <c r="ED169" s="155"/>
      <c r="EE169" s="155"/>
      <c r="EF169" s="155"/>
      <c r="EG169" s="155"/>
      <c r="EH169" s="155"/>
      <c r="EI169" s="155"/>
      <c r="EJ169" s="155"/>
      <c r="EK169" s="155"/>
      <c r="EL169" s="155"/>
      <c r="EM169" s="155"/>
      <c r="EN169" s="155"/>
      <c r="EO169" s="155"/>
      <c r="EP169" s="155"/>
      <c r="EQ169" s="155"/>
      <c r="ER169" s="155"/>
      <c r="ES169" s="155"/>
      <c r="ET169" s="155"/>
    </row>
    <row r="170" spans="1:150" s="206" customFormat="1" ht="38.25">
      <c r="A170" s="412" t="s">
        <v>177</v>
      </c>
      <c r="B170" s="423" t="s">
        <v>171</v>
      </c>
      <c r="C170" s="238" t="s">
        <v>9</v>
      </c>
      <c r="D170" s="238">
        <v>1</v>
      </c>
      <c r="E170" s="413"/>
      <c r="F170" s="413">
        <f>D170*E170</f>
        <v>0</v>
      </c>
      <c r="G170" s="409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/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  <c r="BI170" s="155"/>
      <c r="BJ170" s="155"/>
      <c r="BK170" s="155"/>
      <c r="BL170" s="155"/>
      <c r="BM170" s="155"/>
      <c r="BN170" s="155"/>
      <c r="BO170" s="155"/>
      <c r="BP170" s="155"/>
      <c r="BQ170" s="155"/>
      <c r="BR170" s="155"/>
      <c r="BS170" s="155"/>
      <c r="BT170" s="155"/>
      <c r="BU170" s="155"/>
      <c r="BV170" s="155"/>
      <c r="BW170" s="155"/>
      <c r="BX170" s="155"/>
      <c r="BY170" s="155"/>
      <c r="BZ170" s="155"/>
      <c r="CA170" s="155"/>
      <c r="CB170" s="155"/>
      <c r="CC170" s="155"/>
      <c r="CD170" s="155"/>
      <c r="CE170" s="155"/>
      <c r="CF170" s="155"/>
      <c r="CG170" s="155"/>
      <c r="CH170" s="155"/>
      <c r="CI170" s="155"/>
      <c r="CJ170" s="155"/>
      <c r="CK170" s="155"/>
      <c r="CL170" s="155"/>
      <c r="CM170" s="155"/>
      <c r="CN170" s="155"/>
      <c r="CO170" s="155"/>
      <c r="CP170" s="155"/>
      <c r="CQ170" s="155"/>
      <c r="CR170" s="155"/>
      <c r="CS170" s="155"/>
      <c r="CT170" s="155"/>
      <c r="CU170" s="155"/>
      <c r="CV170" s="155"/>
      <c r="CW170" s="155"/>
      <c r="CX170" s="155"/>
      <c r="CY170" s="155"/>
      <c r="CZ170" s="155"/>
      <c r="DA170" s="155"/>
      <c r="DB170" s="155"/>
      <c r="DC170" s="155"/>
      <c r="DD170" s="155"/>
      <c r="DE170" s="155"/>
      <c r="DF170" s="155"/>
      <c r="DG170" s="155"/>
      <c r="DH170" s="155"/>
      <c r="DI170" s="155"/>
      <c r="DJ170" s="155"/>
      <c r="DK170" s="155"/>
      <c r="DL170" s="155"/>
      <c r="DM170" s="155"/>
      <c r="DN170" s="155"/>
      <c r="DO170" s="155"/>
      <c r="DP170" s="155"/>
      <c r="DQ170" s="155"/>
      <c r="DR170" s="155"/>
      <c r="DS170" s="155"/>
      <c r="DT170" s="155"/>
      <c r="DU170" s="155"/>
      <c r="DV170" s="155"/>
      <c r="DW170" s="155"/>
      <c r="DX170" s="155"/>
      <c r="DY170" s="155"/>
      <c r="DZ170" s="155"/>
      <c r="EA170" s="155"/>
      <c r="EB170" s="155"/>
      <c r="EC170" s="155"/>
      <c r="ED170" s="155"/>
      <c r="EE170" s="155"/>
      <c r="EF170" s="155"/>
      <c r="EG170" s="155"/>
      <c r="EH170" s="155"/>
      <c r="EI170" s="155"/>
      <c r="EJ170" s="155"/>
      <c r="EK170" s="155"/>
      <c r="EL170" s="155"/>
      <c r="EM170" s="155"/>
      <c r="EN170" s="155"/>
      <c r="EO170" s="155"/>
      <c r="EP170" s="155"/>
      <c r="EQ170" s="155"/>
      <c r="ER170" s="155"/>
      <c r="ES170" s="155"/>
      <c r="ET170" s="155"/>
    </row>
    <row r="171" spans="1:150" s="206" customFormat="1">
      <c r="A171" s="412"/>
      <c r="B171" s="421"/>
      <c r="C171" s="238"/>
      <c r="D171" s="238"/>
      <c r="E171" s="413"/>
      <c r="F171" s="420"/>
      <c r="G171" s="409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  <c r="AD171" s="155"/>
      <c r="AE171" s="155"/>
      <c r="AF171" s="155"/>
      <c r="AG171" s="155"/>
      <c r="AH171" s="155"/>
      <c r="AI171" s="155"/>
      <c r="AJ171" s="155"/>
      <c r="AK171" s="155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  <c r="AY171" s="155"/>
      <c r="AZ171" s="155"/>
      <c r="BA171" s="155"/>
      <c r="BB171" s="155"/>
      <c r="BC171" s="155"/>
      <c r="BD171" s="155"/>
      <c r="BE171" s="155"/>
      <c r="BF171" s="155"/>
      <c r="BG171" s="155"/>
      <c r="BH171" s="155"/>
      <c r="BI171" s="155"/>
      <c r="BJ171" s="155"/>
      <c r="BK171" s="155"/>
      <c r="BL171" s="155"/>
      <c r="BM171" s="155"/>
      <c r="BN171" s="155"/>
      <c r="BO171" s="155"/>
      <c r="BP171" s="155"/>
      <c r="BQ171" s="155"/>
      <c r="BR171" s="155"/>
      <c r="BS171" s="155"/>
      <c r="BT171" s="155"/>
      <c r="BU171" s="155"/>
      <c r="BV171" s="155"/>
      <c r="BW171" s="155"/>
      <c r="BX171" s="155"/>
      <c r="BY171" s="155"/>
      <c r="BZ171" s="155"/>
      <c r="CA171" s="155"/>
      <c r="CB171" s="155"/>
      <c r="CC171" s="155"/>
      <c r="CD171" s="155"/>
      <c r="CE171" s="155"/>
      <c r="CF171" s="155"/>
      <c r="CG171" s="155"/>
      <c r="CH171" s="155"/>
      <c r="CI171" s="155"/>
      <c r="CJ171" s="155"/>
      <c r="CK171" s="155"/>
      <c r="CL171" s="155"/>
      <c r="CM171" s="155"/>
      <c r="CN171" s="155"/>
      <c r="CO171" s="155"/>
      <c r="CP171" s="155"/>
      <c r="CQ171" s="155"/>
      <c r="CR171" s="155"/>
      <c r="CS171" s="155"/>
      <c r="CT171" s="155"/>
      <c r="CU171" s="155"/>
      <c r="CV171" s="155"/>
      <c r="CW171" s="155"/>
      <c r="CX171" s="155"/>
      <c r="CY171" s="155"/>
      <c r="CZ171" s="155"/>
      <c r="DA171" s="155"/>
      <c r="DB171" s="155"/>
      <c r="DC171" s="155"/>
      <c r="DD171" s="155"/>
      <c r="DE171" s="155"/>
      <c r="DF171" s="155"/>
      <c r="DG171" s="155"/>
      <c r="DH171" s="155"/>
      <c r="DI171" s="155"/>
      <c r="DJ171" s="155"/>
      <c r="DK171" s="155"/>
      <c r="DL171" s="155"/>
      <c r="DM171" s="155"/>
      <c r="DN171" s="155"/>
      <c r="DO171" s="155"/>
      <c r="DP171" s="155"/>
      <c r="DQ171" s="155"/>
      <c r="DR171" s="155"/>
      <c r="DS171" s="155"/>
      <c r="DT171" s="155"/>
      <c r="DU171" s="155"/>
      <c r="DV171" s="155"/>
      <c r="DW171" s="155"/>
      <c r="DX171" s="155"/>
      <c r="DY171" s="155"/>
      <c r="DZ171" s="155"/>
      <c r="EA171" s="155"/>
      <c r="EB171" s="155"/>
      <c r="EC171" s="155"/>
      <c r="ED171" s="155"/>
      <c r="EE171" s="155"/>
      <c r="EF171" s="155"/>
      <c r="EG171" s="155"/>
      <c r="EH171" s="155"/>
      <c r="EI171" s="155"/>
      <c r="EJ171" s="155"/>
      <c r="EK171" s="155"/>
      <c r="EL171" s="155"/>
      <c r="EM171" s="155"/>
      <c r="EN171" s="155"/>
      <c r="EO171" s="155"/>
      <c r="EP171" s="155"/>
      <c r="EQ171" s="155"/>
      <c r="ER171" s="155"/>
      <c r="ES171" s="155"/>
      <c r="ET171" s="155"/>
    </row>
    <row r="172" spans="1:150" s="206" customFormat="1" ht="38.25">
      <c r="A172" s="412" t="s">
        <v>183</v>
      </c>
      <c r="B172" s="423" t="s">
        <v>336</v>
      </c>
      <c r="C172" s="238" t="s">
        <v>9</v>
      </c>
      <c r="D172" s="238">
        <v>1</v>
      </c>
      <c r="E172" s="413"/>
      <c r="F172" s="413">
        <f>D172*E172</f>
        <v>0</v>
      </c>
      <c r="G172" s="409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/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5"/>
      <c r="BJ172" s="155"/>
      <c r="BK172" s="155"/>
      <c r="BL172" s="155"/>
      <c r="BM172" s="155"/>
      <c r="BN172" s="155"/>
      <c r="BO172" s="155"/>
      <c r="BP172" s="155"/>
      <c r="BQ172" s="155"/>
      <c r="BR172" s="155"/>
      <c r="BS172" s="155"/>
      <c r="BT172" s="155"/>
      <c r="BU172" s="155"/>
      <c r="BV172" s="155"/>
      <c r="BW172" s="155"/>
      <c r="BX172" s="155"/>
      <c r="BY172" s="155"/>
      <c r="BZ172" s="155"/>
      <c r="CA172" s="155"/>
      <c r="CB172" s="155"/>
      <c r="CC172" s="155"/>
      <c r="CD172" s="155"/>
      <c r="CE172" s="155"/>
      <c r="CF172" s="155"/>
      <c r="CG172" s="155"/>
      <c r="CH172" s="155"/>
      <c r="CI172" s="155"/>
      <c r="CJ172" s="155"/>
      <c r="CK172" s="155"/>
      <c r="CL172" s="155"/>
      <c r="CM172" s="155"/>
      <c r="CN172" s="155"/>
      <c r="CO172" s="155"/>
      <c r="CP172" s="155"/>
      <c r="CQ172" s="155"/>
      <c r="CR172" s="155"/>
      <c r="CS172" s="155"/>
      <c r="CT172" s="155"/>
      <c r="CU172" s="155"/>
      <c r="CV172" s="155"/>
      <c r="CW172" s="155"/>
      <c r="CX172" s="155"/>
      <c r="CY172" s="155"/>
      <c r="CZ172" s="155"/>
      <c r="DA172" s="155"/>
      <c r="DB172" s="155"/>
      <c r="DC172" s="155"/>
      <c r="DD172" s="155"/>
      <c r="DE172" s="155"/>
      <c r="DF172" s="155"/>
      <c r="DG172" s="155"/>
      <c r="DH172" s="155"/>
      <c r="DI172" s="155"/>
      <c r="DJ172" s="155"/>
      <c r="DK172" s="155"/>
      <c r="DL172" s="155"/>
      <c r="DM172" s="155"/>
      <c r="DN172" s="155"/>
      <c r="DO172" s="155"/>
      <c r="DP172" s="155"/>
      <c r="DQ172" s="155"/>
      <c r="DR172" s="155"/>
      <c r="DS172" s="155"/>
      <c r="DT172" s="155"/>
      <c r="DU172" s="155"/>
      <c r="DV172" s="155"/>
      <c r="DW172" s="155"/>
      <c r="DX172" s="155"/>
      <c r="DY172" s="155"/>
      <c r="DZ172" s="155"/>
      <c r="EA172" s="155"/>
      <c r="EB172" s="155"/>
      <c r="EC172" s="155"/>
      <c r="ED172" s="155"/>
      <c r="EE172" s="155"/>
      <c r="EF172" s="155"/>
      <c r="EG172" s="155"/>
      <c r="EH172" s="155"/>
      <c r="EI172" s="155"/>
      <c r="EJ172" s="155"/>
      <c r="EK172" s="155"/>
      <c r="EL172" s="155"/>
      <c r="EM172" s="155"/>
      <c r="EN172" s="155"/>
      <c r="EO172" s="155"/>
      <c r="EP172" s="155"/>
      <c r="EQ172" s="155"/>
      <c r="ER172" s="155"/>
      <c r="ES172" s="155"/>
      <c r="ET172" s="155"/>
    </row>
    <row r="173" spans="1:150" s="206" customFormat="1">
      <c r="A173" s="412"/>
      <c r="B173" s="421"/>
      <c r="C173" s="238"/>
      <c r="D173" s="238"/>
      <c r="E173" s="413"/>
      <c r="F173" s="420"/>
      <c r="G173" s="409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/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  <c r="BI173" s="155"/>
      <c r="BJ173" s="155"/>
      <c r="BK173" s="155"/>
      <c r="BL173" s="155"/>
      <c r="BM173" s="155"/>
      <c r="BN173" s="155"/>
      <c r="BO173" s="155"/>
      <c r="BP173" s="155"/>
      <c r="BQ173" s="155"/>
      <c r="BR173" s="155"/>
      <c r="BS173" s="155"/>
      <c r="BT173" s="155"/>
      <c r="BU173" s="155"/>
      <c r="BV173" s="155"/>
      <c r="BW173" s="155"/>
      <c r="BX173" s="155"/>
      <c r="BY173" s="155"/>
      <c r="BZ173" s="155"/>
      <c r="CA173" s="155"/>
      <c r="CB173" s="155"/>
      <c r="CC173" s="155"/>
      <c r="CD173" s="155"/>
      <c r="CE173" s="155"/>
      <c r="CF173" s="155"/>
      <c r="CG173" s="155"/>
      <c r="CH173" s="155"/>
      <c r="CI173" s="155"/>
      <c r="CJ173" s="155"/>
      <c r="CK173" s="155"/>
      <c r="CL173" s="155"/>
      <c r="CM173" s="155"/>
      <c r="CN173" s="155"/>
      <c r="CO173" s="155"/>
      <c r="CP173" s="155"/>
      <c r="CQ173" s="155"/>
      <c r="CR173" s="155"/>
      <c r="CS173" s="155"/>
      <c r="CT173" s="155"/>
      <c r="CU173" s="155"/>
      <c r="CV173" s="155"/>
      <c r="CW173" s="155"/>
      <c r="CX173" s="155"/>
      <c r="CY173" s="155"/>
      <c r="CZ173" s="155"/>
      <c r="DA173" s="155"/>
      <c r="DB173" s="155"/>
      <c r="DC173" s="155"/>
      <c r="DD173" s="155"/>
      <c r="DE173" s="155"/>
      <c r="DF173" s="155"/>
      <c r="DG173" s="155"/>
      <c r="DH173" s="155"/>
      <c r="DI173" s="155"/>
      <c r="DJ173" s="155"/>
      <c r="DK173" s="155"/>
      <c r="DL173" s="155"/>
      <c r="DM173" s="155"/>
      <c r="DN173" s="155"/>
      <c r="DO173" s="155"/>
      <c r="DP173" s="155"/>
      <c r="DQ173" s="155"/>
      <c r="DR173" s="155"/>
      <c r="DS173" s="155"/>
      <c r="DT173" s="155"/>
      <c r="DU173" s="155"/>
      <c r="DV173" s="155"/>
      <c r="DW173" s="155"/>
      <c r="DX173" s="155"/>
      <c r="DY173" s="155"/>
      <c r="DZ173" s="155"/>
      <c r="EA173" s="155"/>
      <c r="EB173" s="155"/>
      <c r="EC173" s="155"/>
      <c r="ED173" s="155"/>
      <c r="EE173" s="155"/>
      <c r="EF173" s="155"/>
      <c r="EG173" s="155"/>
      <c r="EH173" s="155"/>
      <c r="EI173" s="155"/>
      <c r="EJ173" s="155"/>
      <c r="EK173" s="155"/>
      <c r="EL173" s="155"/>
      <c r="EM173" s="155"/>
      <c r="EN173" s="155"/>
      <c r="EO173" s="155"/>
      <c r="EP173" s="155"/>
      <c r="EQ173" s="155"/>
      <c r="ER173" s="155"/>
      <c r="ES173" s="155"/>
      <c r="ET173" s="155"/>
    </row>
    <row r="174" spans="1:150" s="206" customFormat="1" ht="45" customHeight="1">
      <c r="A174" s="412" t="s">
        <v>327</v>
      </c>
      <c r="B174" s="423" t="s">
        <v>337</v>
      </c>
      <c r="C174" s="238" t="s">
        <v>9</v>
      </c>
      <c r="D174" s="238">
        <v>1</v>
      </c>
      <c r="E174" s="413"/>
      <c r="F174" s="413">
        <f>D174*E174</f>
        <v>0</v>
      </c>
      <c r="G174" s="409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/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  <c r="BI174" s="155"/>
      <c r="BJ174" s="155"/>
      <c r="BK174" s="155"/>
      <c r="BL174" s="155"/>
      <c r="BM174" s="155"/>
      <c r="BN174" s="155"/>
      <c r="BO174" s="155"/>
      <c r="BP174" s="155"/>
      <c r="BQ174" s="155"/>
      <c r="BR174" s="155"/>
      <c r="BS174" s="155"/>
      <c r="BT174" s="155"/>
      <c r="BU174" s="155"/>
      <c r="BV174" s="155"/>
      <c r="BW174" s="155"/>
      <c r="BX174" s="155"/>
      <c r="BY174" s="155"/>
      <c r="BZ174" s="155"/>
      <c r="CA174" s="155"/>
      <c r="CB174" s="155"/>
      <c r="CC174" s="155"/>
      <c r="CD174" s="155"/>
      <c r="CE174" s="155"/>
      <c r="CF174" s="155"/>
      <c r="CG174" s="155"/>
      <c r="CH174" s="155"/>
      <c r="CI174" s="155"/>
      <c r="CJ174" s="155"/>
      <c r="CK174" s="155"/>
      <c r="CL174" s="155"/>
      <c r="CM174" s="155"/>
      <c r="CN174" s="155"/>
      <c r="CO174" s="155"/>
      <c r="CP174" s="155"/>
      <c r="CQ174" s="155"/>
      <c r="CR174" s="155"/>
      <c r="CS174" s="155"/>
      <c r="CT174" s="155"/>
      <c r="CU174" s="155"/>
      <c r="CV174" s="155"/>
      <c r="CW174" s="155"/>
      <c r="CX174" s="155"/>
      <c r="CY174" s="155"/>
      <c r="CZ174" s="155"/>
      <c r="DA174" s="155"/>
      <c r="DB174" s="155"/>
      <c r="DC174" s="155"/>
      <c r="DD174" s="155"/>
      <c r="DE174" s="155"/>
      <c r="DF174" s="155"/>
      <c r="DG174" s="155"/>
      <c r="DH174" s="155"/>
      <c r="DI174" s="155"/>
      <c r="DJ174" s="155"/>
      <c r="DK174" s="155"/>
      <c r="DL174" s="155"/>
      <c r="DM174" s="155"/>
      <c r="DN174" s="155"/>
      <c r="DO174" s="155"/>
      <c r="DP174" s="155"/>
      <c r="DQ174" s="155"/>
      <c r="DR174" s="155"/>
      <c r="DS174" s="155"/>
      <c r="DT174" s="155"/>
      <c r="DU174" s="155"/>
      <c r="DV174" s="155"/>
      <c r="DW174" s="155"/>
      <c r="DX174" s="155"/>
      <c r="DY174" s="155"/>
      <c r="DZ174" s="155"/>
      <c r="EA174" s="155"/>
      <c r="EB174" s="155"/>
      <c r="EC174" s="155"/>
      <c r="ED174" s="155"/>
      <c r="EE174" s="155"/>
      <c r="EF174" s="155"/>
      <c r="EG174" s="155"/>
      <c r="EH174" s="155"/>
      <c r="EI174" s="155"/>
      <c r="EJ174" s="155"/>
      <c r="EK174" s="155"/>
      <c r="EL174" s="155"/>
      <c r="EM174" s="155"/>
      <c r="EN174" s="155"/>
      <c r="EO174" s="155"/>
      <c r="EP174" s="155"/>
      <c r="EQ174" s="155"/>
      <c r="ER174" s="155"/>
      <c r="ES174" s="155"/>
      <c r="ET174" s="155"/>
    </row>
    <row r="175" spans="1:150" s="206" customFormat="1">
      <c r="A175" s="412"/>
      <c r="B175" s="421"/>
      <c r="C175" s="238"/>
      <c r="D175" s="238"/>
      <c r="E175" s="413"/>
      <c r="F175" s="420"/>
      <c r="G175" s="409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/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  <c r="BI175" s="155"/>
      <c r="BJ175" s="155"/>
      <c r="BK175" s="155"/>
      <c r="BL175" s="155"/>
      <c r="BM175" s="155"/>
      <c r="BN175" s="155"/>
      <c r="BO175" s="155"/>
      <c r="BP175" s="155"/>
      <c r="BQ175" s="155"/>
      <c r="BR175" s="155"/>
      <c r="BS175" s="155"/>
      <c r="BT175" s="155"/>
      <c r="BU175" s="155"/>
      <c r="BV175" s="155"/>
      <c r="BW175" s="155"/>
      <c r="BX175" s="155"/>
      <c r="BY175" s="155"/>
      <c r="BZ175" s="155"/>
      <c r="CA175" s="155"/>
      <c r="CB175" s="155"/>
      <c r="CC175" s="155"/>
      <c r="CD175" s="155"/>
      <c r="CE175" s="155"/>
      <c r="CF175" s="155"/>
      <c r="CG175" s="155"/>
      <c r="CH175" s="155"/>
      <c r="CI175" s="155"/>
      <c r="CJ175" s="155"/>
      <c r="CK175" s="155"/>
      <c r="CL175" s="155"/>
      <c r="CM175" s="155"/>
      <c r="CN175" s="155"/>
      <c r="CO175" s="155"/>
      <c r="CP175" s="155"/>
      <c r="CQ175" s="155"/>
      <c r="CR175" s="155"/>
      <c r="CS175" s="155"/>
      <c r="CT175" s="155"/>
      <c r="CU175" s="155"/>
      <c r="CV175" s="155"/>
      <c r="CW175" s="155"/>
      <c r="CX175" s="155"/>
      <c r="CY175" s="155"/>
      <c r="CZ175" s="155"/>
      <c r="DA175" s="155"/>
      <c r="DB175" s="155"/>
      <c r="DC175" s="155"/>
      <c r="DD175" s="155"/>
      <c r="DE175" s="155"/>
      <c r="DF175" s="155"/>
      <c r="DG175" s="155"/>
      <c r="DH175" s="155"/>
      <c r="DI175" s="155"/>
      <c r="DJ175" s="155"/>
      <c r="DK175" s="155"/>
      <c r="DL175" s="155"/>
      <c r="DM175" s="155"/>
      <c r="DN175" s="155"/>
      <c r="DO175" s="155"/>
      <c r="DP175" s="155"/>
      <c r="DQ175" s="155"/>
      <c r="DR175" s="155"/>
      <c r="DS175" s="155"/>
      <c r="DT175" s="155"/>
      <c r="DU175" s="155"/>
      <c r="DV175" s="155"/>
      <c r="DW175" s="155"/>
      <c r="DX175" s="155"/>
      <c r="DY175" s="155"/>
      <c r="DZ175" s="155"/>
      <c r="EA175" s="155"/>
      <c r="EB175" s="155"/>
      <c r="EC175" s="155"/>
      <c r="ED175" s="155"/>
      <c r="EE175" s="155"/>
      <c r="EF175" s="155"/>
      <c r="EG175" s="155"/>
      <c r="EH175" s="155"/>
      <c r="EI175" s="155"/>
      <c r="EJ175" s="155"/>
      <c r="EK175" s="155"/>
      <c r="EL175" s="155"/>
      <c r="EM175" s="155"/>
      <c r="EN175" s="155"/>
      <c r="EO175" s="155"/>
      <c r="EP175" s="155"/>
      <c r="EQ175" s="155"/>
      <c r="ER175" s="155"/>
      <c r="ES175" s="155"/>
      <c r="ET175" s="155"/>
    </row>
    <row r="176" spans="1:150" s="206" customFormat="1" ht="51">
      <c r="A176" s="412" t="s">
        <v>338</v>
      </c>
      <c r="B176" s="421" t="s">
        <v>172</v>
      </c>
      <c r="C176" s="238" t="s">
        <v>9</v>
      </c>
      <c r="D176" s="238">
        <v>1</v>
      </c>
      <c r="E176" s="413"/>
      <c r="F176" s="413">
        <f>D176*E176</f>
        <v>0</v>
      </c>
      <c r="G176" s="409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/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  <c r="BI176" s="155"/>
      <c r="BJ176" s="155"/>
      <c r="BK176" s="155"/>
      <c r="BL176" s="155"/>
      <c r="BM176" s="155"/>
      <c r="BN176" s="155"/>
      <c r="BO176" s="155"/>
      <c r="BP176" s="155"/>
      <c r="BQ176" s="155"/>
      <c r="BR176" s="155"/>
      <c r="BS176" s="155"/>
      <c r="BT176" s="155"/>
      <c r="BU176" s="155"/>
      <c r="BV176" s="155"/>
      <c r="BW176" s="155"/>
      <c r="BX176" s="155"/>
      <c r="BY176" s="155"/>
      <c r="BZ176" s="155"/>
      <c r="CA176" s="155"/>
      <c r="CB176" s="155"/>
      <c r="CC176" s="155"/>
      <c r="CD176" s="155"/>
      <c r="CE176" s="155"/>
      <c r="CF176" s="155"/>
      <c r="CG176" s="155"/>
      <c r="CH176" s="155"/>
      <c r="CI176" s="155"/>
      <c r="CJ176" s="155"/>
      <c r="CK176" s="155"/>
      <c r="CL176" s="155"/>
      <c r="CM176" s="155"/>
      <c r="CN176" s="155"/>
      <c r="CO176" s="155"/>
      <c r="CP176" s="155"/>
      <c r="CQ176" s="155"/>
      <c r="CR176" s="155"/>
      <c r="CS176" s="155"/>
      <c r="CT176" s="155"/>
      <c r="CU176" s="155"/>
      <c r="CV176" s="155"/>
      <c r="CW176" s="155"/>
      <c r="CX176" s="155"/>
      <c r="CY176" s="155"/>
      <c r="CZ176" s="155"/>
      <c r="DA176" s="155"/>
      <c r="DB176" s="155"/>
      <c r="DC176" s="155"/>
      <c r="DD176" s="155"/>
      <c r="DE176" s="155"/>
      <c r="DF176" s="155"/>
      <c r="DG176" s="155"/>
      <c r="DH176" s="155"/>
      <c r="DI176" s="155"/>
      <c r="DJ176" s="155"/>
      <c r="DK176" s="155"/>
      <c r="DL176" s="155"/>
      <c r="DM176" s="155"/>
      <c r="DN176" s="155"/>
      <c r="DO176" s="155"/>
      <c r="DP176" s="155"/>
      <c r="DQ176" s="155"/>
      <c r="DR176" s="155"/>
      <c r="DS176" s="155"/>
      <c r="DT176" s="155"/>
      <c r="DU176" s="155"/>
      <c r="DV176" s="155"/>
      <c r="DW176" s="155"/>
      <c r="DX176" s="155"/>
      <c r="DY176" s="155"/>
      <c r="DZ176" s="155"/>
      <c r="EA176" s="155"/>
      <c r="EB176" s="155"/>
      <c r="EC176" s="155"/>
      <c r="ED176" s="155"/>
      <c r="EE176" s="155"/>
      <c r="EF176" s="155"/>
      <c r="EG176" s="155"/>
      <c r="EH176" s="155"/>
      <c r="EI176" s="155"/>
      <c r="EJ176" s="155"/>
      <c r="EK176" s="155"/>
      <c r="EL176" s="155"/>
      <c r="EM176" s="155"/>
      <c r="EN176" s="155"/>
      <c r="EO176" s="155"/>
      <c r="EP176" s="155"/>
      <c r="EQ176" s="155"/>
      <c r="ER176" s="155"/>
      <c r="ES176" s="155"/>
      <c r="ET176" s="155"/>
    </row>
    <row r="177" spans="1:150" s="206" customFormat="1">
      <c r="A177" s="412"/>
      <c r="B177" s="421"/>
      <c r="C177" s="238"/>
      <c r="D177" s="238"/>
      <c r="E177" s="413"/>
      <c r="F177" s="420"/>
      <c r="G177" s="409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/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155"/>
      <c r="BN177" s="155"/>
      <c r="BO177" s="155"/>
      <c r="BP177" s="155"/>
      <c r="BQ177" s="155"/>
      <c r="BR177" s="155"/>
      <c r="BS177" s="155"/>
      <c r="BT177" s="155"/>
      <c r="BU177" s="155"/>
      <c r="BV177" s="155"/>
      <c r="BW177" s="155"/>
      <c r="BX177" s="155"/>
      <c r="BY177" s="155"/>
      <c r="BZ177" s="155"/>
      <c r="CA177" s="155"/>
      <c r="CB177" s="155"/>
      <c r="CC177" s="155"/>
      <c r="CD177" s="155"/>
      <c r="CE177" s="155"/>
      <c r="CF177" s="155"/>
      <c r="CG177" s="155"/>
      <c r="CH177" s="155"/>
      <c r="CI177" s="155"/>
      <c r="CJ177" s="155"/>
      <c r="CK177" s="155"/>
      <c r="CL177" s="155"/>
      <c r="CM177" s="155"/>
      <c r="CN177" s="155"/>
      <c r="CO177" s="155"/>
      <c r="CP177" s="155"/>
      <c r="CQ177" s="155"/>
      <c r="CR177" s="155"/>
      <c r="CS177" s="155"/>
      <c r="CT177" s="155"/>
      <c r="CU177" s="155"/>
      <c r="CV177" s="155"/>
      <c r="CW177" s="155"/>
      <c r="CX177" s="155"/>
      <c r="CY177" s="155"/>
      <c r="CZ177" s="155"/>
      <c r="DA177" s="155"/>
      <c r="DB177" s="155"/>
      <c r="DC177" s="155"/>
      <c r="DD177" s="155"/>
      <c r="DE177" s="155"/>
      <c r="DF177" s="155"/>
      <c r="DG177" s="155"/>
      <c r="DH177" s="155"/>
      <c r="DI177" s="155"/>
      <c r="DJ177" s="155"/>
      <c r="DK177" s="155"/>
      <c r="DL177" s="155"/>
      <c r="DM177" s="155"/>
      <c r="DN177" s="155"/>
      <c r="DO177" s="155"/>
      <c r="DP177" s="155"/>
      <c r="DQ177" s="155"/>
      <c r="DR177" s="155"/>
      <c r="DS177" s="155"/>
      <c r="DT177" s="155"/>
      <c r="DU177" s="155"/>
      <c r="DV177" s="155"/>
      <c r="DW177" s="155"/>
      <c r="DX177" s="155"/>
      <c r="DY177" s="155"/>
      <c r="DZ177" s="155"/>
      <c r="EA177" s="155"/>
      <c r="EB177" s="155"/>
      <c r="EC177" s="155"/>
      <c r="ED177" s="155"/>
      <c r="EE177" s="155"/>
      <c r="EF177" s="155"/>
      <c r="EG177" s="155"/>
      <c r="EH177" s="155"/>
      <c r="EI177" s="155"/>
      <c r="EJ177" s="155"/>
      <c r="EK177" s="155"/>
      <c r="EL177" s="155"/>
      <c r="EM177" s="155"/>
      <c r="EN177" s="155"/>
      <c r="EO177" s="155"/>
      <c r="EP177" s="155"/>
      <c r="EQ177" s="155"/>
      <c r="ER177" s="155"/>
      <c r="ES177" s="155"/>
      <c r="ET177" s="155"/>
    </row>
    <row r="178" spans="1:150" s="206" customFormat="1" ht="51">
      <c r="A178" s="412" t="s">
        <v>339</v>
      </c>
      <c r="B178" s="423" t="s">
        <v>173</v>
      </c>
      <c r="C178" s="238" t="s">
        <v>37</v>
      </c>
      <c r="D178" s="238">
        <v>1</v>
      </c>
      <c r="E178" s="413"/>
      <c r="F178" s="413">
        <f>D178*E178</f>
        <v>0</v>
      </c>
      <c r="G178" s="409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/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  <c r="BI178" s="155"/>
      <c r="BJ178" s="155"/>
      <c r="BK178" s="155"/>
      <c r="BL178" s="155"/>
      <c r="BM178" s="155"/>
      <c r="BN178" s="155"/>
      <c r="BO178" s="155"/>
      <c r="BP178" s="155"/>
      <c r="BQ178" s="155"/>
      <c r="BR178" s="155"/>
      <c r="BS178" s="155"/>
      <c r="BT178" s="155"/>
      <c r="BU178" s="155"/>
      <c r="BV178" s="155"/>
      <c r="BW178" s="155"/>
      <c r="BX178" s="155"/>
      <c r="BY178" s="155"/>
      <c r="BZ178" s="155"/>
      <c r="CA178" s="155"/>
      <c r="CB178" s="155"/>
      <c r="CC178" s="155"/>
      <c r="CD178" s="155"/>
      <c r="CE178" s="155"/>
      <c r="CF178" s="155"/>
      <c r="CG178" s="155"/>
      <c r="CH178" s="155"/>
      <c r="CI178" s="155"/>
      <c r="CJ178" s="155"/>
      <c r="CK178" s="155"/>
      <c r="CL178" s="155"/>
      <c r="CM178" s="155"/>
      <c r="CN178" s="155"/>
      <c r="CO178" s="155"/>
      <c r="CP178" s="155"/>
      <c r="CQ178" s="155"/>
      <c r="CR178" s="155"/>
      <c r="CS178" s="155"/>
      <c r="CT178" s="155"/>
      <c r="CU178" s="155"/>
      <c r="CV178" s="155"/>
      <c r="CW178" s="155"/>
      <c r="CX178" s="155"/>
      <c r="CY178" s="155"/>
      <c r="CZ178" s="155"/>
      <c r="DA178" s="155"/>
      <c r="DB178" s="155"/>
      <c r="DC178" s="155"/>
      <c r="DD178" s="155"/>
      <c r="DE178" s="155"/>
      <c r="DF178" s="155"/>
      <c r="DG178" s="155"/>
      <c r="DH178" s="155"/>
      <c r="DI178" s="155"/>
      <c r="DJ178" s="155"/>
      <c r="DK178" s="155"/>
      <c r="DL178" s="155"/>
      <c r="DM178" s="155"/>
      <c r="DN178" s="155"/>
      <c r="DO178" s="155"/>
      <c r="DP178" s="155"/>
      <c r="DQ178" s="155"/>
      <c r="DR178" s="155"/>
      <c r="DS178" s="155"/>
      <c r="DT178" s="155"/>
      <c r="DU178" s="155"/>
      <c r="DV178" s="155"/>
      <c r="DW178" s="155"/>
      <c r="DX178" s="155"/>
      <c r="DY178" s="155"/>
      <c r="DZ178" s="155"/>
      <c r="EA178" s="155"/>
      <c r="EB178" s="155"/>
      <c r="EC178" s="155"/>
      <c r="ED178" s="155"/>
      <c r="EE178" s="155"/>
      <c r="EF178" s="155"/>
      <c r="EG178" s="155"/>
      <c r="EH178" s="155"/>
      <c r="EI178" s="155"/>
      <c r="EJ178" s="155"/>
      <c r="EK178" s="155"/>
      <c r="EL178" s="155"/>
      <c r="EM178" s="155"/>
      <c r="EN178" s="155"/>
      <c r="EO178" s="155"/>
      <c r="EP178" s="155"/>
      <c r="EQ178" s="155"/>
      <c r="ER178" s="155"/>
      <c r="ES178" s="155"/>
      <c r="ET178" s="155"/>
    </row>
    <row r="179" spans="1:150" s="203" customFormat="1">
      <c r="A179" s="414"/>
      <c r="B179" s="424"/>
      <c r="C179" s="365"/>
      <c r="D179" s="365"/>
      <c r="E179" s="418"/>
      <c r="F179" s="425"/>
      <c r="G179" s="407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/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  <c r="BI179" s="155"/>
      <c r="BJ179" s="155"/>
      <c r="BK179" s="155"/>
      <c r="BL179" s="155"/>
      <c r="BM179" s="155"/>
      <c r="BN179" s="155"/>
      <c r="BO179" s="155"/>
      <c r="BP179" s="155"/>
      <c r="BQ179" s="155"/>
      <c r="BR179" s="155"/>
      <c r="BS179" s="155"/>
      <c r="BT179" s="155"/>
      <c r="BU179" s="155"/>
      <c r="BV179" s="155"/>
      <c r="BW179" s="155"/>
      <c r="BX179" s="155"/>
      <c r="BY179" s="155"/>
      <c r="BZ179" s="155"/>
      <c r="CA179" s="155"/>
      <c r="CB179" s="155"/>
      <c r="CC179" s="155"/>
      <c r="CD179" s="155"/>
      <c r="CE179" s="155"/>
      <c r="CF179" s="155"/>
      <c r="CG179" s="155"/>
      <c r="CH179" s="155"/>
      <c r="CI179" s="155"/>
      <c r="CJ179" s="155"/>
      <c r="CK179" s="155"/>
      <c r="CL179" s="155"/>
      <c r="CM179" s="155"/>
      <c r="CN179" s="155"/>
      <c r="CO179" s="155"/>
      <c r="CP179" s="155"/>
      <c r="CQ179" s="155"/>
      <c r="CR179" s="155"/>
      <c r="CS179" s="155"/>
      <c r="CT179" s="155"/>
      <c r="CU179" s="155"/>
      <c r="CV179" s="155"/>
      <c r="CW179" s="155"/>
      <c r="CX179" s="155"/>
      <c r="CY179" s="155"/>
      <c r="CZ179" s="155"/>
      <c r="DA179" s="155"/>
      <c r="DB179" s="155"/>
      <c r="DC179" s="155"/>
      <c r="DD179" s="155"/>
      <c r="DE179" s="155"/>
      <c r="DF179" s="155"/>
      <c r="DG179" s="155"/>
      <c r="DH179" s="155"/>
      <c r="DI179" s="155"/>
      <c r="DJ179" s="155"/>
      <c r="DK179" s="155"/>
      <c r="DL179" s="155"/>
      <c r="DM179" s="155"/>
      <c r="DN179" s="155"/>
      <c r="DO179" s="155"/>
      <c r="DP179" s="155"/>
      <c r="DQ179" s="155"/>
      <c r="DR179" s="155"/>
      <c r="DS179" s="155"/>
      <c r="DT179" s="155"/>
      <c r="DU179" s="155"/>
      <c r="DV179" s="155"/>
      <c r="DW179" s="155"/>
      <c r="DX179" s="155"/>
      <c r="DY179" s="155"/>
      <c r="DZ179" s="155"/>
      <c r="EA179" s="155"/>
      <c r="EB179" s="155"/>
      <c r="EC179" s="155"/>
      <c r="ED179" s="155"/>
      <c r="EE179" s="155"/>
      <c r="EF179" s="155"/>
      <c r="EG179" s="155"/>
      <c r="EH179" s="155"/>
      <c r="EI179" s="155"/>
      <c r="EJ179" s="155"/>
      <c r="EK179" s="155"/>
      <c r="EL179" s="155"/>
      <c r="EM179" s="155"/>
      <c r="EN179" s="155"/>
      <c r="EO179" s="155"/>
      <c r="EP179" s="155"/>
      <c r="EQ179" s="155"/>
      <c r="ER179" s="155"/>
      <c r="ES179" s="155"/>
      <c r="ET179" s="155"/>
    </row>
    <row r="180" spans="1:150" s="203" customFormat="1" ht="25.5">
      <c r="A180" s="412" t="s">
        <v>340</v>
      </c>
      <c r="B180" s="423" t="s">
        <v>174</v>
      </c>
      <c r="C180" s="238" t="s">
        <v>131</v>
      </c>
      <c r="D180" s="238">
        <v>210</v>
      </c>
      <c r="E180" s="413"/>
      <c r="F180" s="413">
        <f>D180*E180</f>
        <v>0</v>
      </c>
      <c r="G180" s="407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/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  <c r="BI180" s="155"/>
      <c r="BJ180" s="155"/>
      <c r="BK180" s="155"/>
      <c r="BL180" s="155"/>
      <c r="BM180" s="155"/>
      <c r="BN180" s="155"/>
      <c r="BO180" s="155"/>
      <c r="BP180" s="155"/>
      <c r="BQ180" s="155"/>
      <c r="BR180" s="155"/>
      <c r="BS180" s="155"/>
      <c r="BT180" s="155"/>
      <c r="BU180" s="155"/>
      <c r="BV180" s="155"/>
      <c r="BW180" s="155"/>
      <c r="BX180" s="155"/>
      <c r="BY180" s="155"/>
      <c r="BZ180" s="155"/>
      <c r="CA180" s="155"/>
      <c r="CB180" s="155"/>
      <c r="CC180" s="155"/>
      <c r="CD180" s="155"/>
      <c r="CE180" s="155"/>
      <c r="CF180" s="155"/>
      <c r="CG180" s="155"/>
      <c r="CH180" s="155"/>
      <c r="CI180" s="155"/>
      <c r="CJ180" s="155"/>
      <c r="CK180" s="155"/>
      <c r="CL180" s="155"/>
      <c r="CM180" s="155"/>
      <c r="CN180" s="155"/>
      <c r="CO180" s="155"/>
      <c r="CP180" s="155"/>
      <c r="CQ180" s="155"/>
      <c r="CR180" s="155"/>
      <c r="CS180" s="155"/>
      <c r="CT180" s="155"/>
      <c r="CU180" s="155"/>
      <c r="CV180" s="155"/>
      <c r="CW180" s="155"/>
      <c r="CX180" s="155"/>
      <c r="CY180" s="155"/>
      <c r="CZ180" s="155"/>
      <c r="DA180" s="155"/>
      <c r="DB180" s="155"/>
      <c r="DC180" s="155"/>
      <c r="DD180" s="155"/>
      <c r="DE180" s="155"/>
      <c r="DF180" s="155"/>
      <c r="DG180" s="155"/>
      <c r="DH180" s="155"/>
      <c r="DI180" s="155"/>
      <c r="DJ180" s="155"/>
      <c r="DK180" s="155"/>
      <c r="DL180" s="155"/>
      <c r="DM180" s="155"/>
      <c r="DN180" s="155"/>
      <c r="DO180" s="155"/>
      <c r="DP180" s="155"/>
      <c r="DQ180" s="155"/>
      <c r="DR180" s="155"/>
      <c r="DS180" s="155"/>
      <c r="DT180" s="155"/>
      <c r="DU180" s="155"/>
      <c r="DV180" s="155"/>
      <c r="DW180" s="155"/>
      <c r="DX180" s="155"/>
      <c r="DY180" s="155"/>
      <c r="DZ180" s="155"/>
      <c r="EA180" s="155"/>
      <c r="EB180" s="155"/>
      <c r="EC180" s="155"/>
      <c r="ED180" s="155"/>
      <c r="EE180" s="155"/>
      <c r="EF180" s="155"/>
      <c r="EG180" s="155"/>
      <c r="EH180" s="155"/>
      <c r="EI180" s="155"/>
      <c r="EJ180" s="155"/>
      <c r="EK180" s="155"/>
      <c r="EL180" s="155"/>
      <c r="EM180" s="155"/>
      <c r="EN180" s="155"/>
      <c r="EO180" s="155"/>
      <c r="EP180" s="155"/>
      <c r="EQ180" s="155"/>
      <c r="ER180" s="155"/>
      <c r="ES180" s="155"/>
      <c r="ET180" s="155"/>
    </row>
    <row r="181" spans="1:150" s="203" customFormat="1">
      <c r="A181" s="412"/>
      <c r="B181" s="423"/>
      <c r="C181" s="238"/>
      <c r="D181" s="238"/>
      <c r="E181" s="413"/>
      <c r="F181" s="420"/>
      <c r="G181" s="407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/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  <c r="BI181" s="155"/>
      <c r="BJ181" s="155"/>
      <c r="BK181" s="155"/>
      <c r="BL181" s="155"/>
      <c r="BM181" s="155"/>
      <c r="BN181" s="155"/>
      <c r="BO181" s="155"/>
      <c r="BP181" s="155"/>
      <c r="BQ181" s="155"/>
      <c r="BR181" s="155"/>
      <c r="BS181" s="155"/>
      <c r="BT181" s="155"/>
      <c r="BU181" s="155"/>
      <c r="BV181" s="155"/>
      <c r="BW181" s="155"/>
      <c r="BX181" s="155"/>
      <c r="BY181" s="155"/>
      <c r="BZ181" s="155"/>
      <c r="CA181" s="155"/>
      <c r="CB181" s="155"/>
      <c r="CC181" s="155"/>
      <c r="CD181" s="155"/>
      <c r="CE181" s="155"/>
      <c r="CF181" s="155"/>
      <c r="CG181" s="155"/>
      <c r="CH181" s="155"/>
      <c r="CI181" s="155"/>
      <c r="CJ181" s="155"/>
      <c r="CK181" s="155"/>
      <c r="CL181" s="155"/>
      <c r="CM181" s="155"/>
      <c r="CN181" s="155"/>
      <c r="CO181" s="155"/>
      <c r="CP181" s="155"/>
      <c r="CQ181" s="155"/>
      <c r="CR181" s="155"/>
      <c r="CS181" s="155"/>
      <c r="CT181" s="155"/>
      <c r="CU181" s="155"/>
      <c r="CV181" s="155"/>
      <c r="CW181" s="155"/>
      <c r="CX181" s="155"/>
      <c r="CY181" s="155"/>
      <c r="CZ181" s="155"/>
      <c r="DA181" s="155"/>
      <c r="DB181" s="155"/>
      <c r="DC181" s="155"/>
      <c r="DD181" s="155"/>
      <c r="DE181" s="155"/>
      <c r="DF181" s="155"/>
      <c r="DG181" s="155"/>
      <c r="DH181" s="155"/>
      <c r="DI181" s="155"/>
      <c r="DJ181" s="155"/>
      <c r="DK181" s="155"/>
      <c r="DL181" s="155"/>
      <c r="DM181" s="155"/>
      <c r="DN181" s="155"/>
      <c r="DO181" s="155"/>
      <c r="DP181" s="155"/>
      <c r="DQ181" s="155"/>
      <c r="DR181" s="155"/>
      <c r="DS181" s="155"/>
      <c r="DT181" s="155"/>
      <c r="DU181" s="155"/>
      <c r="DV181" s="155"/>
      <c r="DW181" s="155"/>
      <c r="DX181" s="155"/>
      <c r="DY181" s="155"/>
      <c r="DZ181" s="155"/>
      <c r="EA181" s="155"/>
      <c r="EB181" s="155"/>
      <c r="EC181" s="155"/>
      <c r="ED181" s="155"/>
      <c r="EE181" s="155"/>
      <c r="EF181" s="155"/>
      <c r="EG181" s="155"/>
      <c r="EH181" s="155"/>
      <c r="EI181" s="155"/>
      <c r="EJ181" s="155"/>
      <c r="EK181" s="155"/>
      <c r="EL181" s="155"/>
      <c r="EM181" s="155"/>
      <c r="EN181" s="155"/>
      <c r="EO181" s="155"/>
      <c r="EP181" s="155"/>
      <c r="EQ181" s="155"/>
      <c r="ER181" s="155"/>
      <c r="ES181" s="155"/>
      <c r="ET181" s="155"/>
    </row>
    <row r="182" spans="1:150" s="203" customFormat="1" ht="38.25">
      <c r="A182" s="412" t="s">
        <v>341</v>
      </c>
      <c r="B182" s="423" t="s">
        <v>175</v>
      </c>
      <c r="C182" s="238" t="s">
        <v>131</v>
      </c>
      <c r="D182" s="238">
        <v>150</v>
      </c>
      <c r="E182" s="413"/>
      <c r="F182" s="413">
        <f>D182*E182</f>
        <v>0</v>
      </c>
      <c r="G182" s="407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/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  <c r="BI182" s="155"/>
      <c r="BJ182" s="155"/>
      <c r="BK182" s="155"/>
      <c r="BL182" s="155"/>
      <c r="BM182" s="155"/>
      <c r="BN182" s="155"/>
      <c r="BO182" s="155"/>
      <c r="BP182" s="155"/>
      <c r="BQ182" s="155"/>
      <c r="BR182" s="155"/>
      <c r="BS182" s="155"/>
      <c r="BT182" s="155"/>
      <c r="BU182" s="155"/>
      <c r="BV182" s="155"/>
      <c r="BW182" s="155"/>
      <c r="BX182" s="155"/>
      <c r="BY182" s="155"/>
      <c r="BZ182" s="155"/>
      <c r="CA182" s="155"/>
      <c r="CB182" s="155"/>
      <c r="CC182" s="155"/>
      <c r="CD182" s="155"/>
      <c r="CE182" s="155"/>
      <c r="CF182" s="155"/>
      <c r="CG182" s="155"/>
      <c r="CH182" s="155"/>
      <c r="CI182" s="155"/>
      <c r="CJ182" s="155"/>
      <c r="CK182" s="155"/>
      <c r="CL182" s="155"/>
      <c r="CM182" s="155"/>
      <c r="CN182" s="155"/>
      <c r="CO182" s="155"/>
      <c r="CP182" s="155"/>
      <c r="CQ182" s="155"/>
      <c r="CR182" s="155"/>
      <c r="CS182" s="155"/>
      <c r="CT182" s="155"/>
      <c r="CU182" s="155"/>
      <c r="CV182" s="155"/>
      <c r="CW182" s="155"/>
      <c r="CX182" s="155"/>
      <c r="CY182" s="155"/>
      <c r="CZ182" s="155"/>
      <c r="DA182" s="155"/>
      <c r="DB182" s="155"/>
      <c r="DC182" s="155"/>
      <c r="DD182" s="155"/>
      <c r="DE182" s="155"/>
      <c r="DF182" s="155"/>
      <c r="DG182" s="155"/>
      <c r="DH182" s="155"/>
      <c r="DI182" s="155"/>
      <c r="DJ182" s="155"/>
      <c r="DK182" s="155"/>
      <c r="DL182" s="155"/>
      <c r="DM182" s="155"/>
      <c r="DN182" s="155"/>
      <c r="DO182" s="155"/>
      <c r="DP182" s="155"/>
      <c r="DQ182" s="155"/>
      <c r="DR182" s="155"/>
      <c r="DS182" s="155"/>
      <c r="DT182" s="155"/>
      <c r="DU182" s="155"/>
      <c r="DV182" s="155"/>
      <c r="DW182" s="155"/>
      <c r="DX182" s="155"/>
      <c r="DY182" s="155"/>
      <c r="DZ182" s="155"/>
      <c r="EA182" s="155"/>
      <c r="EB182" s="155"/>
      <c r="EC182" s="155"/>
      <c r="ED182" s="155"/>
      <c r="EE182" s="155"/>
      <c r="EF182" s="155"/>
      <c r="EG182" s="155"/>
      <c r="EH182" s="155"/>
      <c r="EI182" s="155"/>
      <c r="EJ182" s="155"/>
      <c r="EK182" s="155"/>
      <c r="EL182" s="155"/>
      <c r="EM182" s="155"/>
      <c r="EN182" s="155"/>
      <c r="EO182" s="155"/>
      <c r="EP182" s="155"/>
      <c r="EQ182" s="155"/>
      <c r="ER182" s="155"/>
      <c r="ES182" s="155"/>
      <c r="ET182" s="155"/>
    </row>
    <row r="183" spans="1:150" s="203" customFormat="1">
      <c r="A183" s="412"/>
      <c r="B183" s="423"/>
      <c r="C183" s="238"/>
      <c r="D183" s="238"/>
      <c r="E183" s="413"/>
      <c r="F183" s="420"/>
      <c r="G183" s="407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/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  <c r="BI183" s="155"/>
      <c r="BJ183" s="155"/>
      <c r="BK183" s="155"/>
      <c r="BL183" s="155"/>
      <c r="BM183" s="155"/>
      <c r="BN183" s="155"/>
      <c r="BO183" s="155"/>
      <c r="BP183" s="155"/>
      <c r="BQ183" s="155"/>
      <c r="BR183" s="155"/>
      <c r="BS183" s="155"/>
      <c r="BT183" s="155"/>
      <c r="BU183" s="155"/>
      <c r="BV183" s="155"/>
      <c r="BW183" s="155"/>
      <c r="BX183" s="155"/>
      <c r="BY183" s="155"/>
      <c r="BZ183" s="155"/>
      <c r="CA183" s="155"/>
      <c r="CB183" s="155"/>
      <c r="CC183" s="155"/>
      <c r="CD183" s="155"/>
      <c r="CE183" s="155"/>
      <c r="CF183" s="155"/>
      <c r="CG183" s="155"/>
      <c r="CH183" s="155"/>
      <c r="CI183" s="155"/>
      <c r="CJ183" s="155"/>
      <c r="CK183" s="155"/>
      <c r="CL183" s="155"/>
      <c r="CM183" s="155"/>
      <c r="CN183" s="155"/>
      <c r="CO183" s="155"/>
      <c r="CP183" s="155"/>
      <c r="CQ183" s="155"/>
      <c r="CR183" s="155"/>
      <c r="CS183" s="155"/>
      <c r="CT183" s="155"/>
      <c r="CU183" s="155"/>
      <c r="CV183" s="155"/>
      <c r="CW183" s="155"/>
      <c r="CX183" s="155"/>
      <c r="CY183" s="155"/>
      <c r="CZ183" s="155"/>
      <c r="DA183" s="155"/>
      <c r="DB183" s="155"/>
      <c r="DC183" s="155"/>
      <c r="DD183" s="155"/>
      <c r="DE183" s="155"/>
      <c r="DF183" s="155"/>
      <c r="DG183" s="155"/>
      <c r="DH183" s="155"/>
      <c r="DI183" s="155"/>
      <c r="DJ183" s="155"/>
      <c r="DK183" s="155"/>
      <c r="DL183" s="155"/>
      <c r="DM183" s="155"/>
      <c r="DN183" s="155"/>
      <c r="DO183" s="155"/>
      <c r="DP183" s="155"/>
      <c r="DQ183" s="155"/>
      <c r="DR183" s="155"/>
      <c r="DS183" s="155"/>
      <c r="DT183" s="155"/>
      <c r="DU183" s="155"/>
      <c r="DV183" s="155"/>
      <c r="DW183" s="155"/>
      <c r="DX183" s="155"/>
      <c r="DY183" s="155"/>
      <c r="DZ183" s="155"/>
      <c r="EA183" s="155"/>
      <c r="EB183" s="155"/>
      <c r="EC183" s="155"/>
      <c r="ED183" s="155"/>
      <c r="EE183" s="155"/>
      <c r="EF183" s="155"/>
      <c r="EG183" s="155"/>
      <c r="EH183" s="155"/>
      <c r="EI183" s="155"/>
      <c r="EJ183" s="155"/>
      <c r="EK183" s="155"/>
      <c r="EL183" s="155"/>
      <c r="EM183" s="155"/>
      <c r="EN183" s="155"/>
      <c r="EO183" s="155"/>
      <c r="EP183" s="155"/>
      <c r="EQ183" s="155"/>
      <c r="ER183" s="155"/>
      <c r="ES183" s="155"/>
      <c r="ET183" s="155"/>
    </row>
    <row r="184" spans="1:150" s="203" customFormat="1">
      <c r="A184" s="412" t="s">
        <v>342</v>
      </c>
      <c r="B184" s="421" t="s">
        <v>176</v>
      </c>
      <c r="C184" s="238" t="s">
        <v>9</v>
      </c>
      <c r="D184" s="238">
        <v>1</v>
      </c>
      <c r="E184" s="413"/>
      <c r="F184" s="413">
        <f>D184*E184</f>
        <v>0</v>
      </c>
      <c r="G184" s="407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  <c r="AD184" s="155"/>
      <c r="AE184" s="155"/>
      <c r="AF184" s="155"/>
      <c r="AG184" s="155"/>
      <c r="AH184" s="155"/>
      <c r="AI184" s="155"/>
      <c r="AJ184" s="155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  <c r="AY184" s="155"/>
      <c r="AZ184" s="155"/>
      <c r="BA184" s="155"/>
      <c r="BB184" s="155"/>
      <c r="BC184" s="155"/>
      <c r="BD184" s="155"/>
      <c r="BE184" s="155"/>
      <c r="BF184" s="155"/>
      <c r="BG184" s="155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  <c r="BS184" s="155"/>
      <c r="BT184" s="155"/>
      <c r="BU184" s="155"/>
      <c r="BV184" s="155"/>
      <c r="BW184" s="155"/>
      <c r="BX184" s="155"/>
      <c r="BY184" s="155"/>
      <c r="BZ184" s="155"/>
      <c r="CA184" s="155"/>
      <c r="CB184" s="155"/>
      <c r="CC184" s="155"/>
      <c r="CD184" s="155"/>
      <c r="CE184" s="155"/>
      <c r="CF184" s="155"/>
      <c r="CG184" s="155"/>
      <c r="CH184" s="155"/>
      <c r="CI184" s="155"/>
      <c r="CJ184" s="155"/>
      <c r="CK184" s="155"/>
      <c r="CL184" s="155"/>
      <c r="CM184" s="155"/>
      <c r="CN184" s="155"/>
      <c r="CO184" s="155"/>
      <c r="CP184" s="155"/>
      <c r="CQ184" s="155"/>
      <c r="CR184" s="155"/>
      <c r="CS184" s="155"/>
      <c r="CT184" s="155"/>
      <c r="CU184" s="155"/>
      <c r="CV184" s="155"/>
      <c r="CW184" s="155"/>
      <c r="CX184" s="155"/>
      <c r="CY184" s="155"/>
      <c r="CZ184" s="155"/>
      <c r="DA184" s="155"/>
      <c r="DB184" s="155"/>
      <c r="DC184" s="155"/>
      <c r="DD184" s="155"/>
      <c r="DE184" s="155"/>
      <c r="DF184" s="155"/>
      <c r="DG184" s="155"/>
      <c r="DH184" s="155"/>
      <c r="DI184" s="155"/>
      <c r="DJ184" s="155"/>
      <c r="DK184" s="155"/>
      <c r="DL184" s="155"/>
      <c r="DM184" s="155"/>
      <c r="DN184" s="155"/>
      <c r="DO184" s="155"/>
      <c r="DP184" s="155"/>
      <c r="DQ184" s="155"/>
      <c r="DR184" s="155"/>
      <c r="DS184" s="155"/>
      <c r="DT184" s="155"/>
      <c r="DU184" s="155"/>
      <c r="DV184" s="155"/>
      <c r="DW184" s="155"/>
      <c r="DX184" s="155"/>
      <c r="DY184" s="155"/>
      <c r="DZ184" s="155"/>
      <c r="EA184" s="155"/>
      <c r="EB184" s="155"/>
      <c r="EC184" s="155"/>
      <c r="ED184" s="155"/>
      <c r="EE184" s="155"/>
      <c r="EF184" s="155"/>
      <c r="EG184" s="155"/>
      <c r="EH184" s="155"/>
      <c r="EI184" s="155"/>
      <c r="EJ184" s="155"/>
      <c r="EK184" s="155"/>
      <c r="EL184" s="155"/>
      <c r="EM184" s="155"/>
      <c r="EN184" s="155"/>
      <c r="EO184" s="155"/>
      <c r="EP184" s="155"/>
      <c r="EQ184" s="155"/>
      <c r="ER184" s="155"/>
      <c r="ES184" s="155"/>
      <c r="ET184" s="155"/>
    </row>
    <row r="185" spans="1:150" s="203" customFormat="1">
      <c r="A185" s="414"/>
      <c r="B185" s="415"/>
      <c r="C185" s="365"/>
      <c r="D185" s="365"/>
      <c r="E185" s="426"/>
      <c r="F185" s="418"/>
      <c r="G185" s="407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/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  <c r="BS185" s="155"/>
      <c r="BT185" s="155"/>
      <c r="BU185" s="155"/>
      <c r="BV185" s="155"/>
      <c r="BW185" s="155"/>
      <c r="BX185" s="155"/>
      <c r="BY185" s="155"/>
      <c r="BZ185" s="155"/>
      <c r="CA185" s="155"/>
      <c r="CB185" s="155"/>
      <c r="CC185" s="155"/>
      <c r="CD185" s="155"/>
      <c r="CE185" s="155"/>
      <c r="CF185" s="155"/>
      <c r="CG185" s="155"/>
      <c r="CH185" s="155"/>
      <c r="CI185" s="155"/>
      <c r="CJ185" s="155"/>
      <c r="CK185" s="155"/>
      <c r="CL185" s="155"/>
      <c r="CM185" s="155"/>
      <c r="CN185" s="155"/>
      <c r="CO185" s="155"/>
      <c r="CP185" s="155"/>
      <c r="CQ185" s="155"/>
      <c r="CR185" s="155"/>
      <c r="CS185" s="155"/>
      <c r="CT185" s="155"/>
      <c r="CU185" s="155"/>
      <c r="CV185" s="155"/>
      <c r="CW185" s="155"/>
      <c r="CX185" s="155"/>
      <c r="CY185" s="155"/>
      <c r="CZ185" s="155"/>
      <c r="DA185" s="155"/>
      <c r="DB185" s="155"/>
      <c r="DC185" s="155"/>
      <c r="DD185" s="155"/>
      <c r="DE185" s="155"/>
      <c r="DF185" s="155"/>
      <c r="DG185" s="155"/>
      <c r="DH185" s="155"/>
      <c r="DI185" s="155"/>
      <c r="DJ185" s="155"/>
      <c r="DK185" s="155"/>
      <c r="DL185" s="155"/>
      <c r="DM185" s="155"/>
      <c r="DN185" s="155"/>
      <c r="DO185" s="155"/>
      <c r="DP185" s="155"/>
      <c r="DQ185" s="155"/>
      <c r="DR185" s="155"/>
      <c r="DS185" s="155"/>
      <c r="DT185" s="155"/>
      <c r="DU185" s="155"/>
      <c r="DV185" s="155"/>
      <c r="DW185" s="155"/>
      <c r="DX185" s="155"/>
      <c r="DY185" s="155"/>
      <c r="DZ185" s="155"/>
      <c r="EA185" s="155"/>
      <c r="EB185" s="155"/>
      <c r="EC185" s="155"/>
      <c r="ED185" s="155"/>
      <c r="EE185" s="155"/>
      <c r="EF185" s="155"/>
      <c r="EG185" s="155"/>
      <c r="EH185" s="155"/>
      <c r="EI185" s="155"/>
      <c r="EJ185" s="155"/>
      <c r="EK185" s="155"/>
      <c r="EL185" s="155"/>
      <c r="EM185" s="155"/>
      <c r="EN185" s="155"/>
      <c r="EO185" s="155"/>
      <c r="EP185" s="155"/>
      <c r="EQ185" s="155"/>
      <c r="ER185" s="155"/>
      <c r="ES185" s="155"/>
      <c r="ET185" s="155"/>
    </row>
    <row r="186" spans="1:150" s="206" customFormat="1">
      <c r="A186" s="183"/>
      <c r="B186" s="294" t="s">
        <v>343</v>
      </c>
      <c r="C186" s="295"/>
      <c r="D186" s="296"/>
      <c r="E186" s="297"/>
      <c r="F186" s="298">
        <f>SUM(F160:F184)</f>
        <v>0</v>
      </c>
      <c r="G186" s="409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/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  <c r="BS186" s="155"/>
      <c r="BT186" s="155"/>
      <c r="BU186" s="155"/>
      <c r="BV186" s="155"/>
      <c r="BW186" s="155"/>
      <c r="BX186" s="155"/>
      <c r="BY186" s="155"/>
      <c r="BZ186" s="155"/>
      <c r="CA186" s="155"/>
      <c r="CB186" s="155"/>
      <c r="CC186" s="155"/>
      <c r="CD186" s="155"/>
      <c r="CE186" s="155"/>
      <c r="CF186" s="155"/>
      <c r="CG186" s="155"/>
      <c r="CH186" s="155"/>
      <c r="CI186" s="155"/>
      <c r="CJ186" s="155"/>
      <c r="CK186" s="155"/>
      <c r="CL186" s="155"/>
      <c r="CM186" s="155"/>
      <c r="CN186" s="155"/>
      <c r="CO186" s="155"/>
      <c r="CP186" s="155"/>
      <c r="CQ186" s="155"/>
      <c r="CR186" s="155"/>
      <c r="CS186" s="155"/>
      <c r="CT186" s="155"/>
      <c r="CU186" s="155"/>
      <c r="CV186" s="155"/>
      <c r="CW186" s="155"/>
      <c r="CX186" s="155"/>
      <c r="CY186" s="155"/>
      <c r="CZ186" s="155"/>
      <c r="DA186" s="155"/>
      <c r="DB186" s="155"/>
      <c r="DC186" s="155"/>
      <c r="DD186" s="155"/>
      <c r="DE186" s="155"/>
      <c r="DF186" s="155"/>
      <c r="DG186" s="155"/>
      <c r="DH186" s="155"/>
      <c r="DI186" s="155"/>
      <c r="DJ186" s="155"/>
      <c r="DK186" s="155"/>
      <c r="DL186" s="155"/>
      <c r="DM186" s="155"/>
      <c r="DN186" s="155"/>
      <c r="DO186" s="155"/>
      <c r="DP186" s="155"/>
      <c r="DQ186" s="155"/>
      <c r="DR186" s="155"/>
      <c r="DS186" s="155"/>
      <c r="DT186" s="155"/>
      <c r="DU186" s="155"/>
      <c r="DV186" s="155"/>
      <c r="DW186" s="155"/>
      <c r="DX186" s="155"/>
      <c r="DY186" s="155"/>
      <c r="DZ186" s="155"/>
      <c r="EA186" s="155"/>
      <c r="EB186" s="155"/>
      <c r="EC186" s="155"/>
      <c r="ED186" s="155"/>
      <c r="EE186" s="155"/>
      <c r="EF186" s="155"/>
      <c r="EG186" s="155"/>
      <c r="EH186" s="155"/>
      <c r="EI186" s="155"/>
      <c r="EJ186" s="155"/>
      <c r="EK186" s="155"/>
      <c r="EL186" s="155"/>
      <c r="EM186" s="155"/>
      <c r="EN186" s="155"/>
      <c r="EO186" s="155"/>
      <c r="EP186" s="155"/>
      <c r="EQ186" s="155"/>
      <c r="ER186" s="155"/>
      <c r="ES186" s="155"/>
      <c r="ET186" s="155"/>
    </row>
    <row r="187" spans="1:150" s="203" customFormat="1">
      <c r="A187" s="253"/>
      <c r="B187" s="248"/>
      <c r="C187" s="249"/>
      <c r="D187" s="250"/>
      <c r="E187" s="251"/>
      <c r="F187" s="252"/>
      <c r="G187" s="407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/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  <c r="BI187" s="155"/>
      <c r="BJ187" s="155"/>
      <c r="BK187" s="155"/>
      <c r="BL187" s="155"/>
      <c r="BM187" s="155"/>
      <c r="BN187" s="155"/>
      <c r="BO187" s="155"/>
      <c r="BP187" s="155"/>
      <c r="BQ187" s="155"/>
      <c r="BR187" s="155"/>
      <c r="BS187" s="155"/>
      <c r="BT187" s="155"/>
      <c r="BU187" s="155"/>
      <c r="BV187" s="155"/>
      <c r="BW187" s="155"/>
      <c r="BX187" s="155"/>
      <c r="BY187" s="155"/>
      <c r="BZ187" s="155"/>
      <c r="CA187" s="155"/>
      <c r="CB187" s="155"/>
      <c r="CC187" s="155"/>
      <c r="CD187" s="155"/>
      <c r="CE187" s="155"/>
      <c r="CF187" s="155"/>
      <c r="CG187" s="155"/>
      <c r="CH187" s="155"/>
      <c r="CI187" s="155"/>
      <c r="CJ187" s="155"/>
      <c r="CK187" s="155"/>
      <c r="CL187" s="155"/>
      <c r="CM187" s="155"/>
      <c r="CN187" s="155"/>
      <c r="CO187" s="155"/>
      <c r="CP187" s="155"/>
      <c r="CQ187" s="155"/>
      <c r="CR187" s="155"/>
      <c r="CS187" s="155"/>
      <c r="CT187" s="155"/>
      <c r="CU187" s="155"/>
      <c r="CV187" s="155"/>
      <c r="CW187" s="155"/>
      <c r="CX187" s="155"/>
      <c r="CY187" s="155"/>
      <c r="CZ187" s="155"/>
      <c r="DA187" s="155"/>
      <c r="DB187" s="155"/>
      <c r="DC187" s="155"/>
      <c r="DD187" s="155"/>
      <c r="DE187" s="155"/>
      <c r="DF187" s="155"/>
      <c r="DG187" s="155"/>
      <c r="DH187" s="155"/>
      <c r="DI187" s="155"/>
      <c r="DJ187" s="155"/>
      <c r="DK187" s="155"/>
      <c r="DL187" s="155"/>
      <c r="DM187" s="155"/>
      <c r="DN187" s="155"/>
      <c r="DO187" s="155"/>
      <c r="DP187" s="155"/>
      <c r="DQ187" s="155"/>
      <c r="DR187" s="155"/>
      <c r="DS187" s="155"/>
      <c r="DT187" s="155"/>
      <c r="DU187" s="155"/>
      <c r="DV187" s="155"/>
      <c r="DW187" s="155"/>
      <c r="DX187" s="155"/>
      <c r="DY187" s="155"/>
      <c r="DZ187" s="155"/>
      <c r="EA187" s="155"/>
      <c r="EB187" s="155"/>
      <c r="EC187" s="155"/>
      <c r="ED187" s="155"/>
      <c r="EE187" s="155"/>
      <c r="EF187" s="155"/>
      <c r="EG187" s="155"/>
      <c r="EH187" s="155"/>
      <c r="EI187" s="155"/>
      <c r="EJ187" s="155"/>
      <c r="EK187" s="155"/>
      <c r="EL187" s="155"/>
      <c r="EM187" s="155"/>
      <c r="EN187" s="155"/>
      <c r="EO187" s="155"/>
      <c r="EP187" s="155"/>
      <c r="EQ187" s="155"/>
      <c r="ER187" s="155"/>
      <c r="ES187" s="155"/>
      <c r="ET187" s="155"/>
    </row>
    <row r="188" spans="1:150" ht="14.25">
      <c r="A188" s="266" t="s">
        <v>177</v>
      </c>
      <c r="B188" s="408" t="s">
        <v>178</v>
      </c>
      <c r="C188" s="268"/>
      <c r="D188" s="269"/>
      <c r="E188" s="270"/>
      <c r="F188" s="271"/>
      <c r="G188" s="185"/>
    </row>
    <row r="189" spans="1:150">
      <c r="A189" s="183"/>
      <c r="B189" s="261"/>
      <c r="C189" s="262"/>
      <c r="D189" s="339"/>
      <c r="E189" s="264"/>
      <c r="F189" s="265"/>
    </row>
    <row r="190" spans="1:150" ht="141" customHeight="1">
      <c r="A190" s="427" t="s">
        <v>130</v>
      </c>
      <c r="B190" s="428" t="s">
        <v>377</v>
      </c>
      <c r="C190" s="223" t="s">
        <v>179</v>
      </c>
      <c r="D190" s="223">
        <v>1</v>
      </c>
      <c r="E190" s="282"/>
      <c r="F190" s="91">
        <f>D190*E190</f>
        <v>0</v>
      </c>
    </row>
    <row r="191" spans="1:150" s="185" customFormat="1">
      <c r="A191" s="429"/>
      <c r="B191" s="430"/>
      <c r="C191" s="431"/>
      <c r="D191" s="432"/>
      <c r="E191" s="433"/>
      <c r="F191" s="434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/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  <c r="BI191" s="155"/>
      <c r="BJ191" s="155"/>
      <c r="BK191" s="155"/>
      <c r="BL191" s="155"/>
      <c r="BM191" s="155"/>
      <c r="BN191" s="155"/>
      <c r="BO191" s="155"/>
      <c r="BP191" s="155"/>
      <c r="BQ191" s="155"/>
      <c r="BR191" s="155"/>
      <c r="BS191" s="155"/>
      <c r="BT191" s="155"/>
      <c r="BU191" s="155"/>
      <c r="BV191" s="155"/>
      <c r="BW191" s="155"/>
      <c r="BX191" s="155"/>
      <c r="BY191" s="155"/>
      <c r="BZ191" s="155"/>
      <c r="CA191" s="155"/>
      <c r="CB191" s="155"/>
      <c r="CC191" s="155"/>
      <c r="CD191" s="155"/>
      <c r="CE191" s="155"/>
      <c r="CF191" s="155"/>
      <c r="CG191" s="155"/>
      <c r="CH191" s="155"/>
      <c r="CI191" s="155"/>
      <c r="CJ191" s="155"/>
      <c r="CK191" s="155"/>
      <c r="CL191" s="155"/>
      <c r="CM191" s="155"/>
      <c r="CN191" s="155"/>
      <c r="CO191" s="155"/>
      <c r="CP191" s="155"/>
      <c r="CQ191" s="155"/>
      <c r="CR191" s="155"/>
      <c r="CS191" s="155"/>
      <c r="CT191" s="155"/>
      <c r="CU191" s="155"/>
      <c r="CV191" s="155"/>
      <c r="CW191" s="155"/>
      <c r="CX191" s="155"/>
      <c r="CY191" s="155"/>
      <c r="CZ191" s="155"/>
      <c r="DA191" s="155"/>
      <c r="DB191" s="155"/>
      <c r="DC191" s="155"/>
      <c r="DD191" s="155"/>
      <c r="DE191" s="155"/>
      <c r="DF191" s="155"/>
      <c r="DG191" s="155"/>
      <c r="DH191" s="155"/>
      <c r="DI191" s="155"/>
      <c r="DJ191" s="155"/>
      <c r="DK191" s="155"/>
      <c r="DL191" s="155"/>
      <c r="DM191" s="155"/>
      <c r="DN191" s="155"/>
      <c r="DO191" s="155"/>
      <c r="DP191" s="155"/>
      <c r="DQ191" s="155"/>
      <c r="DR191" s="155"/>
      <c r="DS191" s="155"/>
      <c r="DT191" s="155"/>
      <c r="DU191" s="155"/>
      <c r="DV191" s="155"/>
      <c r="DW191" s="155"/>
      <c r="DX191" s="155"/>
      <c r="DY191" s="155"/>
      <c r="DZ191" s="155"/>
      <c r="EA191" s="155"/>
      <c r="EB191" s="155"/>
      <c r="EC191" s="155"/>
      <c r="ED191" s="155"/>
      <c r="EE191" s="155"/>
      <c r="EF191" s="155"/>
      <c r="EG191" s="155"/>
      <c r="EH191" s="155"/>
      <c r="EI191" s="155"/>
      <c r="EJ191" s="155"/>
      <c r="EK191" s="155"/>
      <c r="EL191" s="155"/>
      <c r="EM191" s="155"/>
      <c r="EN191" s="155"/>
      <c r="EO191" s="155"/>
      <c r="EP191" s="155"/>
      <c r="EQ191" s="155"/>
      <c r="ER191" s="155"/>
      <c r="ES191" s="155"/>
      <c r="ET191" s="155"/>
    </row>
    <row r="192" spans="1:150" s="436" customFormat="1">
      <c r="A192" s="429"/>
      <c r="B192" s="435" t="s">
        <v>180</v>
      </c>
      <c r="C192" s="431"/>
      <c r="D192" s="432"/>
      <c r="E192" s="433"/>
      <c r="F192" s="434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  <c r="BI192" s="155"/>
      <c r="BJ192" s="155"/>
      <c r="BK192" s="155"/>
      <c r="BL192" s="155"/>
      <c r="BM192" s="155"/>
      <c r="BN192" s="155"/>
      <c r="BO192" s="155"/>
      <c r="BP192" s="155"/>
      <c r="BQ192" s="155"/>
      <c r="BR192" s="155"/>
      <c r="BS192" s="155"/>
      <c r="BT192" s="155"/>
      <c r="BU192" s="155"/>
      <c r="BV192" s="155"/>
      <c r="BW192" s="155"/>
      <c r="BX192" s="155"/>
      <c r="BY192" s="155"/>
      <c r="BZ192" s="155"/>
      <c r="CA192" s="155"/>
      <c r="CB192" s="155"/>
      <c r="CC192" s="155"/>
      <c r="CD192" s="155"/>
      <c r="CE192" s="155"/>
      <c r="CF192" s="155"/>
      <c r="CG192" s="155"/>
      <c r="CH192" s="155"/>
      <c r="CI192" s="155"/>
      <c r="CJ192" s="155"/>
      <c r="CK192" s="155"/>
      <c r="CL192" s="155"/>
      <c r="CM192" s="155"/>
      <c r="CN192" s="155"/>
      <c r="CO192" s="155"/>
      <c r="CP192" s="155"/>
      <c r="CQ192" s="155"/>
      <c r="CR192" s="155"/>
      <c r="CS192" s="155"/>
      <c r="CT192" s="155"/>
      <c r="CU192" s="155"/>
      <c r="CV192" s="155"/>
      <c r="CW192" s="155"/>
      <c r="CX192" s="155"/>
      <c r="CY192" s="155"/>
      <c r="CZ192" s="155"/>
      <c r="DA192" s="155"/>
      <c r="DB192" s="155"/>
      <c r="DC192" s="155"/>
      <c r="DD192" s="155"/>
      <c r="DE192" s="155"/>
      <c r="DF192" s="155"/>
      <c r="DG192" s="155"/>
      <c r="DH192" s="155"/>
      <c r="DI192" s="155"/>
      <c r="DJ192" s="155"/>
      <c r="DK192" s="155"/>
      <c r="DL192" s="155"/>
      <c r="DM192" s="155"/>
      <c r="DN192" s="155"/>
      <c r="DO192" s="155"/>
      <c r="DP192" s="155"/>
      <c r="DQ192" s="155"/>
      <c r="DR192" s="155"/>
      <c r="DS192" s="155"/>
      <c r="DT192" s="155"/>
      <c r="DU192" s="155"/>
      <c r="DV192" s="155"/>
      <c r="DW192" s="155"/>
      <c r="DX192" s="155"/>
      <c r="DY192" s="155"/>
      <c r="DZ192" s="155"/>
      <c r="EA192" s="155"/>
      <c r="EB192" s="155"/>
      <c r="EC192" s="155"/>
      <c r="ED192" s="155"/>
      <c r="EE192" s="155"/>
      <c r="EF192" s="155"/>
      <c r="EG192" s="155"/>
      <c r="EH192" s="155"/>
      <c r="EI192" s="155"/>
      <c r="EJ192" s="155"/>
      <c r="EK192" s="155"/>
      <c r="EL192" s="155"/>
      <c r="EM192" s="155"/>
      <c r="EN192" s="155"/>
      <c r="EO192" s="155"/>
      <c r="EP192" s="155"/>
      <c r="EQ192" s="155"/>
      <c r="ER192" s="155"/>
      <c r="ES192" s="155"/>
      <c r="ET192" s="155"/>
    </row>
    <row r="193" spans="1:150" s="185" customFormat="1" ht="38.25">
      <c r="A193" s="429"/>
      <c r="B193" s="230" t="s">
        <v>181</v>
      </c>
      <c r="C193" s="431"/>
      <c r="D193" s="432"/>
      <c r="E193" s="433"/>
      <c r="F193" s="434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  <c r="BI193" s="155"/>
      <c r="BJ193" s="155"/>
      <c r="BK193" s="155"/>
      <c r="BL193" s="155"/>
      <c r="BM193" s="155"/>
      <c r="BN193" s="155"/>
      <c r="BO193" s="155"/>
      <c r="BP193" s="155"/>
      <c r="BQ193" s="155"/>
      <c r="BR193" s="155"/>
      <c r="BS193" s="155"/>
      <c r="BT193" s="155"/>
      <c r="BU193" s="155"/>
      <c r="BV193" s="155"/>
      <c r="BW193" s="155"/>
      <c r="BX193" s="155"/>
      <c r="BY193" s="155"/>
      <c r="BZ193" s="155"/>
      <c r="CA193" s="155"/>
      <c r="CB193" s="155"/>
      <c r="CC193" s="155"/>
      <c r="CD193" s="155"/>
      <c r="CE193" s="155"/>
      <c r="CF193" s="155"/>
      <c r="CG193" s="155"/>
      <c r="CH193" s="155"/>
      <c r="CI193" s="155"/>
      <c r="CJ193" s="155"/>
      <c r="CK193" s="155"/>
      <c r="CL193" s="155"/>
      <c r="CM193" s="155"/>
      <c r="CN193" s="155"/>
      <c r="CO193" s="155"/>
      <c r="CP193" s="155"/>
      <c r="CQ193" s="155"/>
      <c r="CR193" s="155"/>
      <c r="CS193" s="155"/>
      <c r="CT193" s="155"/>
      <c r="CU193" s="155"/>
      <c r="CV193" s="155"/>
      <c r="CW193" s="155"/>
      <c r="CX193" s="155"/>
      <c r="CY193" s="155"/>
      <c r="CZ193" s="155"/>
      <c r="DA193" s="155"/>
      <c r="DB193" s="155"/>
      <c r="DC193" s="155"/>
      <c r="DD193" s="155"/>
      <c r="DE193" s="155"/>
      <c r="DF193" s="155"/>
      <c r="DG193" s="155"/>
      <c r="DH193" s="155"/>
      <c r="DI193" s="155"/>
      <c r="DJ193" s="155"/>
      <c r="DK193" s="155"/>
      <c r="DL193" s="155"/>
      <c r="DM193" s="155"/>
      <c r="DN193" s="155"/>
      <c r="DO193" s="155"/>
      <c r="DP193" s="155"/>
      <c r="DQ193" s="155"/>
      <c r="DR193" s="155"/>
      <c r="DS193" s="155"/>
      <c r="DT193" s="155"/>
      <c r="DU193" s="155"/>
      <c r="DV193" s="155"/>
      <c r="DW193" s="155"/>
      <c r="DX193" s="155"/>
      <c r="DY193" s="155"/>
      <c r="DZ193" s="155"/>
      <c r="EA193" s="155"/>
      <c r="EB193" s="155"/>
      <c r="EC193" s="155"/>
      <c r="ED193" s="155"/>
      <c r="EE193" s="155"/>
      <c r="EF193" s="155"/>
      <c r="EG193" s="155"/>
      <c r="EH193" s="155"/>
      <c r="EI193" s="155"/>
      <c r="EJ193" s="155"/>
      <c r="EK193" s="155"/>
      <c r="EL193" s="155"/>
      <c r="EM193" s="155"/>
      <c r="EN193" s="155"/>
      <c r="EO193" s="155"/>
      <c r="EP193" s="155"/>
      <c r="EQ193" s="155"/>
      <c r="ER193" s="155"/>
      <c r="ES193" s="155"/>
      <c r="ET193" s="155"/>
    </row>
    <row r="194" spans="1:150" s="185" customFormat="1">
      <c r="A194" s="437"/>
      <c r="B194" s="438"/>
      <c r="C194" s="170"/>
      <c r="D194" s="439"/>
      <c r="E194" s="172"/>
      <c r="F194" s="440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/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  <c r="BI194" s="155"/>
      <c r="BJ194" s="155"/>
      <c r="BK194" s="155"/>
      <c r="BL194" s="155"/>
      <c r="BM194" s="155"/>
      <c r="BN194" s="155"/>
      <c r="BO194" s="155"/>
      <c r="BP194" s="155"/>
      <c r="BQ194" s="155"/>
      <c r="BR194" s="155"/>
      <c r="BS194" s="155"/>
      <c r="BT194" s="155"/>
      <c r="BU194" s="155"/>
      <c r="BV194" s="155"/>
      <c r="BW194" s="155"/>
      <c r="BX194" s="155"/>
      <c r="BY194" s="155"/>
      <c r="BZ194" s="155"/>
      <c r="CA194" s="155"/>
      <c r="CB194" s="155"/>
      <c r="CC194" s="155"/>
      <c r="CD194" s="155"/>
      <c r="CE194" s="155"/>
      <c r="CF194" s="155"/>
      <c r="CG194" s="155"/>
      <c r="CH194" s="155"/>
      <c r="CI194" s="155"/>
      <c r="CJ194" s="155"/>
      <c r="CK194" s="155"/>
      <c r="CL194" s="155"/>
      <c r="CM194" s="155"/>
      <c r="CN194" s="155"/>
      <c r="CO194" s="155"/>
      <c r="CP194" s="155"/>
      <c r="CQ194" s="155"/>
      <c r="CR194" s="155"/>
      <c r="CS194" s="155"/>
      <c r="CT194" s="155"/>
      <c r="CU194" s="155"/>
      <c r="CV194" s="155"/>
      <c r="CW194" s="155"/>
      <c r="CX194" s="155"/>
      <c r="CY194" s="155"/>
      <c r="CZ194" s="155"/>
      <c r="DA194" s="155"/>
      <c r="DB194" s="155"/>
      <c r="DC194" s="155"/>
      <c r="DD194" s="155"/>
      <c r="DE194" s="155"/>
      <c r="DF194" s="155"/>
      <c r="DG194" s="155"/>
      <c r="DH194" s="155"/>
      <c r="DI194" s="155"/>
      <c r="DJ194" s="155"/>
      <c r="DK194" s="155"/>
      <c r="DL194" s="155"/>
      <c r="DM194" s="155"/>
      <c r="DN194" s="155"/>
      <c r="DO194" s="155"/>
      <c r="DP194" s="155"/>
      <c r="DQ194" s="155"/>
      <c r="DR194" s="155"/>
      <c r="DS194" s="155"/>
      <c r="DT194" s="155"/>
      <c r="DU194" s="155"/>
      <c r="DV194" s="155"/>
      <c r="DW194" s="155"/>
      <c r="DX194" s="155"/>
      <c r="DY194" s="155"/>
      <c r="DZ194" s="155"/>
      <c r="EA194" s="155"/>
      <c r="EB194" s="155"/>
      <c r="EC194" s="155"/>
      <c r="ED194" s="155"/>
      <c r="EE194" s="155"/>
      <c r="EF194" s="155"/>
      <c r="EG194" s="155"/>
      <c r="EH194" s="155"/>
      <c r="EI194" s="155"/>
      <c r="EJ194" s="155"/>
      <c r="EK194" s="155"/>
      <c r="EL194" s="155"/>
      <c r="EM194" s="155"/>
      <c r="EN194" s="155"/>
      <c r="EO194" s="155"/>
      <c r="EP194" s="155"/>
      <c r="EQ194" s="155"/>
      <c r="ER194" s="155"/>
      <c r="ES194" s="155"/>
      <c r="ET194" s="155"/>
    </row>
    <row r="195" spans="1:150" s="441" customFormat="1" ht="15">
      <c r="A195" s="437"/>
      <c r="B195" s="294" t="s">
        <v>182</v>
      </c>
      <c r="C195" s="295"/>
      <c r="D195" s="296"/>
      <c r="E195" s="297"/>
      <c r="F195" s="298">
        <f>SUM(F189:F194)</f>
        <v>0</v>
      </c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/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  <c r="BI195" s="155"/>
      <c r="BJ195" s="155"/>
      <c r="BK195" s="155"/>
      <c r="BL195" s="155"/>
      <c r="BM195" s="155"/>
      <c r="BN195" s="155"/>
      <c r="BO195" s="155"/>
      <c r="BP195" s="155"/>
      <c r="BQ195" s="155"/>
      <c r="BR195" s="155"/>
      <c r="BS195" s="155"/>
      <c r="BT195" s="155"/>
      <c r="BU195" s="155"/>
      <c r="BV195" s="155"/>
      <c r="BW195" s="155"/>
      <c r="BX195" s="155"/>
      <c r="BY195" s="155"/>
      <c r="BZ195" s="155"/>
      <c r="CA195" s="155"/>
      <c r="CB195" s="155"/>
      <c r="CC195" s="155"/>
      <c r="CD195" s="155"/>
      <c r="CE195" s="155"/>
      <c r="CF195" s="155"/>
      <c r="CG195" s="155"/>
      <c r="CH195" s="155"/>
      <c r="CI195" s="155"/>
      <c r="CJ195" s="155"/>
      <c r="CK195" s="155"/>
      <c r="CL195" s="155"/>
      <c r="CM195" s="155"/>
      <c r="CN195" s="155"/>
      <c r="CO195" s="155"/>
      <c r="CP195" s="155"/>
      <c r="CQ195" s="155"/>
      <c r="CR195" s="155"/>
      <c r="CS195" s="155"/>
      <c r="CT195" s="155"/>
      <c r="CU195" s="155"/>
      <c r="CV195" s="155"/>
      <c r="CW195" s="155"/>
      <c r="CX195" s="155"/>
      <c r="CY195" s="155"/>
      <c r="CZ195" s="155"/>
      <c r="DA195" s="155"/>
      <c r="DB195" s="155"/>
      <c r="DC195" s="155"/>
      <c r="DD195" s="155"/>
      <c r="DE195" s="155"/>
      <c r="DF195" s="155"/>
      <c r="DG195" s="155"/>
      <c r="DH195" s="155"/>
      <c r="DI195" s="155"/>
      <c r="DJ195" s="155"/>
      <c r="DK195" s="155"/>
      <c r="DL195" s="155"/>
      <c r="DM195" s="155"/>
      <c r="DN195" s="155"/>
      <c r="DO195" s="155"/>
      <c r="DP195" s="155"/>
      <c r="DQ195" s="155"/>
      <c r="DR195" s="155"/>
      <c r="DS195" s="155"/>
      <c r="DT195" s="155"/>
      <c r="DU195" s="155"/>
      <c r="DV195" s="155"/>
      <c r="DW195" s="155"/>
      <c r="DX195" s="155"/>
      <c r="DY195" s="155"/>
      <c r="DZ195" s="155"/>
      <c r="EA195" s="155"/>
      <c r="EB195" s="155"/>
      <c r="EC195" s="155"/>
      <c r="ED195" s="155"/>
      <c r="EE195" s="155"/>
      <c r="EF195" s="155"/>
      <c r="EG195" s="155"/>
      <c r="EH195" s="155"/>
      <c r="EI195" s="155"/>
      <c r="EJ195" s="155"/>
      <c r="EK195" s="155"/>
      <c r="EL195" s="155"/>
      <c r="EM195" s="155"/>
      <c r="EN195" s="155"/>
      <c r="EO195" s="155"/>
      <c r="EP195" s="155"/>
      <c r="EQ195" s="155"/>
      <c r="ER195" s="155"/>
      <c r="ES195" s="155"/>
      <c r="ET195" s="155"/>
    </row>
    <row r="196" spans="1:150" s="185" customFormat="1">
      <c r="A196" s="130"/>
      <c r="B196" s="131"/>
      <c r="C196" s="132"/>
      <c r="D196" s="133"/>
      <c r="E196" s="134"/>
      <c r="F196" s="92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/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  <c r="BI196" s="155"/>
      <c r="BJ196" s="155"/>
      <c r="BK196" s="155"/>
      <c r="BL196" s="155"/>
      <c r="BM196" s="155"/>
      <c r="BN196" s="155"/>
      <c r="BO196" s="155"/>
      <c r="BP196" s="155"/>
      <c r="BQ196" s="155"/>
      <c r="BR196" s="155"/>
      <c r="BS196" s="155"/>
      <c r="BT196" s="155"/>
      <c r="BU196" s="155"/>
      <c r="BV196" s="155"/>
      <c r="BW196" s="155"/>
      <c r="BX196" s="155"/>
      <c r="BY196" s="155"/>
      <c r="BZ196" s="155"/>
      <c r="CA196" s="155"/>
      <c r="CB196" s="155"/>
      <c r="CC196" s="155"/>
      <c r="CD196" s="155"/>
      <c r="CE196" s="155"/>
      <c r="CF196" s="155"/>
      <c r="CG196" s="155"/>
      <c r="CH196" s="155"/>
      <c r="CI196" s="155"/>
      <c r="CJ196" s="155"/>
      <c r="CK196" s="155"/>
      <c r="CL196" s="155"/>
      <c r="CM196" s="155"/>
      <c r="CN196" s="155"/>
      <c r="CO196" s="155"/>
      <c r="CP196" s="155"/>
      <c r="CQ196" s="155"/>
      <c r="CR196" s="155"/>
      <c r="CS196" s="155"/>
      <c r="CT196" s="155"/>
      <c r="CU196" s="155"/>
      <c r="CV196" s="155"/>
      <c r="CW196" s="155"/>
      <c r="CX196" s="155"/>
      <c r="CY196" s="155"/>
      <c r="CZ196" s="155"/>
      <c r="DA196" s="155"/>
      <c r="DB196" s="155"/>
      <c r="DC196" s="155"/>
      <c r="DD196" s="155"/>
      <c r="DE196" s="155"/>
      <c r="DF196" s="155"/>
      <c r="DG196" s="155"/>
      <c r="DH196" s="155"/>
      <c r="DI196" s="155"/>
      <c r="DJ196" s="155"/>
      <c r="DK196" s="155"/>
      <c r="DL196" s="155"/>
      <c r="DM196" s="155"/>
      <c r="DN196" s="155"/>
      <c r="DO196" s="155"/>
      <c r="DP196" s="155"/>
      <c r="DQ196" s="155"/>
      <c r="DR196" s="155"/>
      <c r="DS196" s="155"/>
      <c r="DT196" s="155"/>
      <c r="DU196" s="155"/>
      <c r="DV196" s="155"/>
      <c r="DW196" s="155"/>
      <c r="DX196" s="155"/>
      <c r="DY196" s="155"/>
      <c r="DZ196" s="155"/>
      <c r="EA196" s="155"/>
      <c r="EB196" s="155"/>
      <c r="EC196" s="155"/>
      <c r="ED196" s="155"/>
      <c r="EE196" s="155"/>
      <c r="EF196" s="155"/>
      <c r="EG196" s="155"/>
      <c r="EH196" s="155"/>
      <c r="EI196" s="155"/>
      <c r="EJ196" s="155"/>
      <c r="EK196" s="155"/>
      <c r="EL196" s="155"/>
      <c r="EM196" s="155"/>
      <c r="EN196" s="155"/>
      <c r="EO196" s="155"/>
      <c r="EP196" s="155"/>
      <c r="EQ196" s="155"/>
      <c r="ER196" s="155"/>
      <c r="ES196" s="155"/>
      <c r="ET196" s="155"/>
    </row>
    <row r="197" spans="1:150" ht="14.25">
      <c r="A197" s="266" t="s">
        <v>183</v>
      </c>
      <c r="B197" s="408" t="s">
        <v>184</v>
      </c>
      <c r="C197" s="135"/>
      <c r="D197" s="136"/>
      <c r="E197" s="137"/>
      <c r="F197" s="138"/>
    </row>
    <row r="198" spans="1:150">
      <c r="A198" s="139"/>
      <c r="B198" s="140"/>
      <c r="C198" s="141"/>
      <c r="D198" s="93"/>
      <c r="E198" s="134"/>
      <c r="F198" s="142"/>
    </row>
    <row r="199" spans="1:150" ht="38.25">
      <c r="A199" s="94" t="s">
        <v>130</v>
      </c>
      <c r="B199" s="95" t="s">
        <v>185</v>
      </c>
      <c r="C199" s="96" t="s">
        <v>9</v>
      </c>
      <c r="D199" s="96">
        <v>1</v>
      </c>
      <c r="E199" s="97"/>
      <c r="F199" s="91">
        <f>D199*E199</f>
        <v>0</v>
      </c>
    </row>
    <row r="200" spans="1:150">
      <c r="A200" s="94"/>
      <c r="B200" s="95"/>
      <c r="C200" s="96"/>
      <c r="D200" s="96"/>
      <c r="E200" s="97"/>
      <c r="F200" s="91"/>
    </row>
    <row r="201" spans="1:150" ht="25.5">
      <c r="A201" s="94" t="s">
        <v>136</v>
      </c>
      <c r="B201" s="95" t="s">
        <v>186</v>
      </c>
      <c r="C201" s="96" t="s">
        <v>9</v>
      </c>
      <c r="D201" s="96">
        <v>1</v>
      </c>
      <c r="E201" s="97"/>
      <c r="F201" s="91">
        <f>D201*E201</f>
        <v>0</v>
      </c>
    </row>
    <row r="202" spans="1:150">
      <c r="A202" s="94"/>
      <c r="B202" s="95"/>
      <c r="C202" s="96"/>
      <c r="D202" s="96"/>
      <c r="E202" s="97"/>
      <c r="F202" s="91"/>
    </row>
    <row r="203" spans="1:150">
      <c r="A203" s="139"/>
      <c r="B203" s="98"/>
      <c r="C203" s="133"/>
      <c r="D203" s="133"/>
      <c r="E203" s="134"/>
      <c r="F203" s="142"/>
    </row>
    <row r="204" spans="1:150">
      <c r="A204" s="99"/>
      <c r="B204" s="294" t="s">
        <v>187</v>
      </c>
      <c r="C204" s="136"/>
      <c r="D204" s="136"/>
      <c r="E204" s="136"/>
      <c r="F204" s="298">
        <f>SUM(F199:F203)</f>
        <v>0</v>
      </c>
    </row>
    <row r="205" spans="1:150">
      <c r="A205" s="183"/>
      <c r="B205" s="261"/>
      <c r="C205" s="262"/>
      <c r="D205" s="263"/>
      <c r="E205" s="264"/>
      <c r="F205" s="265"/>
    </row>
    <row r="206" spans="1:150">
      <c r="A206" s="253"/>
      <c r="B206" s="442"/>
      <c r="C206" s="344"/>
      <c r="D206" s="345"/>
      <c r="E206" s="346"/>
      <c r="F206" s="443"/>
    </row>
    <row r="207" spans="1:150" s="304" customFormat="1" ht="18">
      <c r="A207" s="266"/>
      <c r="B207" s="444" t="s">
        <v>188</v>
      </c>
      <c r="C207" s="268"/>
      <c r="D207" s="269"/>
      <c r="E207" s="270"/>
      <c r="F207" s="271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/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  <c r="BI207" s="155"/>
      <c r="BJ207" s="155"/>
      <c r="BK207" s="155"/>
      <c r="BL207" s="155"/>
      <c r="BM207" s="155"/>
      <c r="BN207" s="155"/>
      <c r="BO207" s="155"/>
      <c r="BP207" s="155"/>
      <c r="BQ207" s="155"/>
      <c r="BR207" s="155"/>
      <c r="BS207" s="155"/>
      <c r="BT207" s="155"/>
      <c r="BU207" s="155"/>
      <c r="BV207" s="155"/>
      <c r="BW207" s="155"/>
      <c r="BX207" s="155"/>
      <c r="BY207" s="155"/>
      <c r="BZ207" s="155"/>
      <c r="CA207" s="155"/>
      <c r="CB207" s="155"/>
      <c r="CC207" s="155"/>
      <c r="CD207" s="155"/>
      <c r="CE207" s="155"/>
      <c r="CF207" s="155"/>
      <c r="CG207" s="155"/>
      <c r="CH207" s="155"/>
      <c r="CI207" s="155"/>
      <c r="CJ207" s="155"/>
      <c r="CK207" s="155"/>
      <c r="CL207" s="155"/>
      <c r="CM207" s="155"/>
      <c r="CN207" s="155"/>
      <c r="CO207" s="155"/>
      <c r="CP207" s="155"/>
      <c r="CQ207" s="155"/>
      <c r="CR207" s="155"/>
      <c r="CS207" s="155"/>
      <c r="CT207" s="155"/>
      <c r="CU207" s="155"/>
      <c r="CV207" s="155"/>
      <c r="CW207" s="155"/>
      <c r="CX207" s="155"/>
      <c r="CY207" s="155"/>
      <c r="CZ207" s="155"/>
      <c r="DA207" s="155"/>
      <c r="DB207" s="155"/>
      <c r="DC207" s="155"/>
      <c r="DD207" s="155"/>
      <c r="DE207" s="155"/>
      <c r="DF207" s="155"/>
      <c r="DG207" s="155"/>
      <c r="DH207" s="155"/>
      <c r="DI207" s="155"/>
      <c r="DJ207" s="155"/>
      <c r="DK207" s="155"/>
      <c r="DL207" s="155"/>
      <c r="DM207" s="155"/>
      <c r="DN207" s="155"/>
      <c r="DO207" s="155"/>
      <c r="DP207" s="155"/>
      <c r="DQ207" s="155"/>
      <c r="DR207" s="155"/>
      <c r="DS207" s="155"/>
      <c r="DT207" s="155"/>
      <c r="DU207" s="155"/>
      <c r="DV207" s="155"/>
      <c r="DW207" s="155"/>
      <c r="DX207" s="155"/>
      <c r="DY207" s="155"/>
      <c r="DZ207" s="155"/>
      <c r="EA207" s="155"/>
      <c r="EB207" s="155"/>
      <c r="EC207" s="155"/>
      <c r="ED207" s="155"/>
      <c r="EE207" s="155"/>
      <c r="EF207" s="155"/>
      <c r="EG207" s="155"/>
      <c r="EH207" s="155"/>
      <c r="EI207" s="155"/>
      <c r="EJ207" s="155"/>
      <c r="EK207" s="155"/>
      <c r="EL207" s="155"/>
      <c r="EM207" s="155"/>
      <c r="EN207" s="155"/>
      <c r="EO207" s="155"/>
      <c r="EP207" s="155"/>
      <c r="EQ207" s="155"/>
      <c r="ER207" s="155"/>
      <c r="ES207" s="155"/>
      <c r="ET207" s="155"/>
    </row>
    <row r="208" spans="1:150" s="304" customFormat="1">
      <c r="A208" s="437"/>
      <c r="B208" s="438"/>
      <c r="C208" s="170"/>
      <c r="D208" s="439"/>
      <c r="E208" s="172"/>
      <c r="F208" s="440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/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  <c r="BI208" s="155"/>
      <c r="BJ208" s="155"/>
      <c r="BK208" s="155"/>
      <c r="BL208" s="155"/>
      <c r="BM208" s="155"/>
      <c r="BN208" s="155"/>
      <c r="BO208" s="155"/>
      <c r="BP208" s="155"/>
      <c r="BQ208" s="155"/>
      <c r="BR208" s="155"/>
      <c r="BS208" s="155"/>
      <c r="BT208" s="155"/>
      <c r="BU208" s="155"/>
      <c r="BV208" s="155"/>
      <c r="BW208" s="155"/>
      <c r="BX208" s="155"/>
      <c r="BY208" s="155"/>
      <c r="BZ208" s="155"/>
      <c r="CA208" s="155"/>
      <c r="CB208" s="155"/>
      <c r="CC208" s="155"/>
      <c r="CD208" s="155"/>
      <c r="CE208" s="155"/>
      <c r="CF208" s="155"/>
      <c r="CG208" s="155"/>
      <c r="CH208" s="155"/>
      <c r="CI208" s="155"/>
      <c r="CJ208" s="155"/>
      <c r="CK208" s="155"/>
      <c r="CL208" s="155"/>
      <c r="CM208" s="155"/>
      <c r="CN208" s="155"/>
      <c r="CO208" s="155"/>
      <c r="CP208" s="155"/>
      <c r="CQ208" s="155"/>
      <c r="CR208" s="155"/>
      <c r="CS208" s="155"/>
      <c r="CT208" s="155"/>
      <c r="CU208" s="155"/>
      <c r="CV208" s="155"/>
      <c r="CW208" s="155"/>
      <c r="CX208" s="155"/>
      <c r="CY208" s="155"/>
      <c r="CZ208" s="155"/>
      <c r="DA208" s="155"/>
      <c r="DB208" s="155"/>
      <c r="DC208" s="155"/>
      <c r="DD208" s="155"/>
      <c r="DE208" s="155"/>
      <c r="DF208" s="155"/>
      <c r="DG208" s="155"/>
      <c r="DH208" s="155"/>
      <c r="DI208" s="155"/>
      <c r="DJ208" s="155"/>
      <c r="DK208" s="155"/>
      <c r="DL208" s="155"/>
      <c r="DM208" s="155"/>
      <c r="DN208" s="155"/>
      <c r="DO208" s="155"/>
      <c r="DP208" s="155"/>
      <c r="DQ208" s="155"/>
      <c r="DR208" s="155"/>
      <c r="DS208" s="155"/>
      <c r="DT208" s="155"/>
      <c r="DU208" s="155"/>
      <c r="DV208" s="155"/>
      <c r="DW208" s="155"/>
      <c r="DX208" s="155"/>
      <c r="DY208" s="155"/>
      <c r="DZ208" s="155"/>
      <c r="EA208" s="155"/>
      <c r="EB208" s="155"/>
      <c r="EC208" s="155"/>
      <c r="ED208" s="155"/>
      <c r="EE208" s="155"/>
      <c r="EF208" s="155"/>
      <c r="EG208" s="155"/>
      <c r="EH208" s="155"/>
      <c r="EI208" s="155"/>
      <c r="EJ208" s="155"/>
      <c r="EK208" s="155"/>
      <c r="EL208" s="155"/>
      <c r="EM208" s="155"/>
      <c r="EN208" s="155"/>
      <c r="EO208" s="155"/>
      <c r="EP208" s="155"/>
      <c r="EQ208" s="155"/>
      <c r="ER208" s="155"/>
      <c r="ES208" s="155"/>
      <c r="ET208" s="155"/>
    </row>
    <row r="209" spans="1:150" s="304" customFormat="1" ht="14.25">
      <c r="A209" s="445" t="s">
        <v>130</v>
      </c>
      <c r="B209" s="408" t="s">
        <v>189</v>
      </c>
      <c r="C209" s="446"/>
      <c r="D209" s="446"/>
      <c r="E209" s="447"/>
      <c r="F209" s="448">
        <f>F39</f>
        <v>0</v>
      </c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  <c r="AD209" s="155"/>
      <c r="AE209" s="155"/>
      <c r="AF209" s="155"/>
      <c r="AG209" s="155"/>
      <c r="AH209" s="155"/>
      <c r="AI209" s="155"/>
      <c r="AJ209" s="155"/>
      <c r="AK209" s="155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  <c r="AY209" s="155"/>
      <c r="AZ209" s="155"/>
      <c r="BA209" s="155"/>
      <c r="BB209" s="155"/>
      <c r="BC209" s="155"/>
      <c r="BD209" s="155"/>
      <c r="BE209" s="155"/>
      <c r="BF209" s="155"/>
      <c r="BG209" s="155"/>
      <c r="BH209" s="155"/>
      <c r="BI209" s="155"/>
      <c r="BJ209" s="155"/>
      <c r="BK209" s="155"/>
      <c r="BL209" s="155"/>
      <c r="BM209" s="155"/>
      <c r="BN209" s="155"/>
      <c r="BO209" s="155"/>
      <c r="BP209" s="155"/>
      <c r="BQ209" s="155"/>
      <c r="BR209" s="155"/>
      <c r="BS209" s="155"/>
      <c r="BT209" s="155"/>
      <c r="BU209" s="155"/>
      <c r="BV209" s="155"/>
      <c r="BW209" s="155"/>
      <c r="BX209" s="155"/>
      <c r="BY209" s="155"/>
      <c r="BZ209" s="155"/>
      <c r="CA209" s="155"/>
      <c r="CB209" s="155"/>
      <c r="CC209" s="155"/>
      <c r="CD209" s="155"/>
      <c r="CE209" s="155"/>
      <c r="CF209" s="155"/>
      <c r="CG209" s="155"/>
      <c r="CH209" s="155"/>
      <c r="CI209" s="155"/>
      <c r="CJ209" s="155"/>
      <c r="CK209" s="155"/>
      <c r="CL209" s="155"/>
      <c r="CM209" s="155"/>
      <c r="CN209" s="155"/>
      <c r="CO209" s="155"/>
      <c r="CP209" s="155"/>
      <c r="CQ209" s="155"/>
      <c r="CR209" s="155"/>
      <c r="CS209" s="155"/>
      <c r="CT209" s="155"/>
      <c r="CU209" s="155"/>
      <c r="CV209" s="155"/>
      <c r="CW209" s="155"/>
      <c r="CX209" s="155"/>
      <c r="CY209" s="155"/>
      <c r="CZ209" s="155"/>
      <c r="DA209" s="155"/>
      <c r="DB209" s="155"/>
      <c r="DC209" s="155"/>
      <c r="DD209" s="155"/>
      <c r="DE209" s="155"/>
      <c r="DF209" s="155"/>
      <c r="DG209" s="155"/>
      <c r="DH209" s="155"/>
      <c r="DI209" s="155"/>
      <c r="DJ209" s="155"/>
      <c r="DK209" s="155"/>
      <c r="DL209" s="155"/>
      <c r="DM209" s="155"/>
      <c r="DN209" s="155"/>
      <c r="DO209" s="155"/>
      <c r="DP209" s="155"/>
      <c r="DQ209" s="155"/>
      <c r="DR209" s="155"/>
      <c r="DS209" s="155"/>
      <c r="DT209" s="155"/>
      <c r="DU209" s="155"/>
      <c r="DV209" s="155"/>
      <c r="DW209" s="155"/>
      <c r="DX209" s="155"/>
      <c r="DY209" s="155"/>
      <c r="DZ209" s="155"/>
      <c r="EA209" s="155"/>
      <c r="EB209" s="155"/>
      <c r="EC209" s="155"/>
      <c r="ED209" s="155"/>
      <c r="EE209" s="155"/>
      <c r="EF209" s="155"/>
      <c r="EG209" s="155"/>
      <c r="EH209" s="155"/>
      <c r="EI209" s="155"/>
      <c r="EJ209" s="155"/>
      <c r="EK209" s="155"/>
      <c r="EL209" s="155"/>
      <c r="EM209" s="155"/>
      <c r="EN209" s="155"/>
      <c r="EO209" s="155"/>
      <c r="EP209" s="155"/>
      <c r="EQ209" s="155"/>
      <c r="ER209" s="155"/>
      <c r="ES209" s="155"/>
      <c r="ET209" s="155"/>
    </row>
    <row r="210" spans="1:150" s="313" customFormat="1">
      <c r="A210" s="437"/>
      <c r="B210" s="438"/>
      <c r="C210" s="170"/>
      <c r="D210" s="439"/>
      <c r="E210" s="172"/>
      <c r="F210" s="440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/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  <c r="BI210" s="155"/>
      <c r="BJ210" s="155"/>
      <c r="BK210" s="155"/>
      <c r="BL210" s="155"/>
      <c r="BM210" s="155"/>
      <c r="BN210" s="155"/>
      <c r="BO210" s="155"/>
      <c r="BP210" s="155"/>
      <c r="BQ210" s="155"/>
      <c r="BR210" s="155"/>
      <c r="BS210" s="155"/>
      <c r="BT210" s="155"/>
      <c r="BU210" s="155"/>
      <c r="BV210" s="155"/>
      <c r="BW210" s="155"/>
      <c r="BX210" s="155"/>
      <c r="BY210" s="155"/>
      <c r="BZ210" s="155"/>
      <c r="CA210" s="155"/>
      <c r="CB210" s="155"/>
      <c r="CC210" s="155"/>
      <c r="CD210" s="155"/>
      <c r="CE210" s="155"/>
      <c r="CF210" s="155"/>
      <c r="CG210" s="155"/>
      <c r="CH210" s="155"/>
      <c r="CI210" s="155"/>
      <c r="CJ210" s="155"/>
      <c r="CK210" s="155"/>
      <c r="CL210" s="155"/>
      <c r="CM210" s="155"/>
      <c r="CN210" s="155"/>
      <c r="CO210" s="155"/>
      <c r="CP210" s="155"/>
      <c r="CQ210" s="155"/>
      <c r="CR210" s="155"/>
      <c r="CS210" s="155"/>
      <c r="CT210" s="155"/>
      <c r="CU210" s="155"/>
      <c r="CV210" s="155"/>
      <c r="CW210" s="155"/>
      <c r="CX210" s="155"/>
      <c r="CY210" s="155"/>
      <c r="CZ210" s="155"/>
      <c r="DA210" s="155"/>
      <c r="DB210" s="155"/>
      <c r="DC210" s="155"/>
      <c r="DD210" s="155"/>
      <c r="DE210" s="155"/>
      <c r="DF210" s="155"/>
      <c r="DG210" s="155"/>
      <c r="DH210" s="155"/>
      <c r="DI210" s="155"/>
      <c r="DJ210" s="155"/>
      <c r="DK210" s="155"/>
      <c r="DL210" s="155"/>
      <c r="DM210" s="155"/>
      <c r="DN210" s="155"/>
      <c r="DO210" s="155"/>
      <c r="DP210" s="155"/>
      <c r="DQ210" s="155"/>
      <c r="DR210" s="155"/>
      <c r="DS210" s="155"/>
      <c r="DT210" s="155"/>
      <c r="DU210" s="155"/>
      <c r="DV210" s="155"/>
      <c r="DW210" s="155"/>
      <c r="DX210" s="155"/>
      <c r="DY210" s="155"/>
      <c r="DZ210" s="155"/>
      <c r="EA210" s="155"/>
      <c r="EB210" s="155"/>
      <c r="EC210" s="155"/>
      <c r="ED210" s="155"/>
      <c r="EE210" s="155"/>
      <c r="EF210" s="155"/>
      <c r="EG210" s="155"/>
      <c r="EH210" s="155"/>
      <c r="EI210" s="155"/>
      <c r="EJ210" s="155"/>
      <c r="EK210" s="155"/>
      <c r="EL210" s="155"/>
      <c r="EM210" s="155"/>
      <c r="EN210" s="155"/>
      <c r="EO210" s="155"/>
      <c r="EP210" s="155"/>
      <c r="EQ210" s="155"/>
      <c r="ER210" s="155"/>
      <c r="ES210" s="155"/>
      <c r="ET210" s="155"/>
    </row>
    <row r="211" spans="1:150" s="449" customFormat="1" ht="14.25">
      <c r="A211" s="445" t="s">
        <v>136</v>
      </c>
      <c r="B211" s="446" t="s">
        <v>137</v>
      </c>
      <c r="C211" s="446"/>
      <c r="D211" s="446"/>
      <c r="E211" s="447"/>
      <c r="F211" s="448">
        <f>SUM(F124)</f>
        <v>0</v>
      </c>
      <c r="G211" s="304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/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  <c r="BI211" s="155"/>
      <c r="BJ211" s="155"/>
      <c r="BK211" s="155"/>
      <c r="BL211" s="155"/>
      <c r="BM211" s="155"/>
      <c r="BN211" s="155"/>
      <c r="BO211" s="155"/>
      <c r="BP211" s="155"/>
      <c r="BQ211" s="155"/>
      <c r="BR211" s="155"/>
      <c r="BS211" s="155"/>
      <c r="BT211" s="155"/>
      <c r="BU211" s="155"/>
      <c r="BV211" s="155"/>
      <c r="BW211" s="155"/>
      <c r="BX211" s="155"/>
      <c r="BY211" s="155"/>
      <c r="BZ211" s="155"/>
      <c r="CA211" s="155"/>
      <c r="CB211" s="155"/>
      <c r="CC211" s="155"/>
      <c r="CD211" s="155"/>
      <c r="CE211" s="155"/>
      <c r="CF211" s="155"/>
      <c r="CG211" s="155"/>
      <c r="CH211" s="155"/>
      <c r="CI211" s="155"/>
      <c r="CJ211" s="155"/>
      <c r="CK211" s="155"/>
      <c r="CL211" s="155"/>
      <c r="CM211" s="155"/>
      <c r="CN211" s="155"/>
      <c r="CO211" s="155"/>
      <c r="CP211" s="155"/>
      <c r="CQ211" s="155"/>
      <c r="CR211" s="155"/>
      <c r="CS211" s="155"/>
      <c r="CT211" s="155"/>
      <c r="CU211" s="155"/>
      <c r="CV211" s="155"/>
      <c r="CW211" s="155"/>
      <c r="CX211" s="155"/>
      <c r="CY211" s="155"/>
      <c r="CZ211" s="155"/>
      <c r="DA211" s="155"/>
      <c r="DB211" s="155"/>
      <c r="DC211" s="155"/>
      <c r="DD211" s="155"/>
      <c r="DE211" s="155"/>
      <c r="DF211" s="155"/>
      <c r="DG211" s="155"/>
      <c r="DH211" s="155"/>
      <c r="DI211" s="155"/>
      <c r="DJ211" s="155"/>
      <c r="DK211" s="155"/>
      <c r="DL211" s="155"/>
      <c r="DM211" s="155"/>
      <c r="DN211" s="155"/>
      <c r="DO211" s="155"/>
      <c r="DP211" s="155"/>
      <c r="DQ211" s="155"/>
      <c r="DR211" s="155"/>
      <c r="DS211" s="155"/>
      <c r="DT211" s="155"/>
      <c r="DU211" s="155"/>
      <c r="DV211" s="155"/>
      <c r="DW211" s="155"/>
      <c r="DX211" s="155"/>
      <c r="DY211" s="155"/>
      <c r="DZ211" s="155"/>
      <c r="EA211" s="155"/>
      <c r="EB211" s="155"/>
      <c r="EC211" s="155"/>
      <c r="ED211" s="155"/>
      <c r="EE211" s="155"/>
      <c r="EF211" s="155"/>
      <c r="EG211" s="155"/>
      <c r="EH211" s="155"/>
      <c r="EI211" s="155"/>
      <c r="EJ211" s="155"/>
      <c r="EK211" s="155"/>
      <c r="EL211" s="155"/>
      <c r="EM211" s="155"/>
      <c r="EN211" s="155"/>
      <c r="EO211" s="155"/>
      <c r="EP211" s="155"/>
      <c r="EQ211" s="155"/>
      <c r="ER211" s="155"/>
      <c r="ES211" s="155"/>
      <c r="ET211" s="155"/>
    </row>
    <row r="212" spans="1:150" s="313" customFormat="1">
      <c r="A212" s="437"/>
      <c r="B212" s="438"/>
      <c r="C212" s="170"/>
      <c r="D212" s="439"/>
      <c r="E212" s="172"/>
      <c r="F212" s="440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/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  <c r="BI212" s="155"/>
      <c r="BJ212" s="155"/>
      <c r="BK212" s="155"/>
      <c r="BL212" s="155"/>
      <c r="BM212" s="155"/>
      <c r="BN212" s="155"/>
      <c r="BO212" s="155"/>
      <c r="BP212" s="155"/>
      <c r="BQ212" s="155"/>
      <c r="BR212" s="155"/>
      <c r="BS212" s="155"/>
      <c r="BT212" s="155"/>
      <c r="BU212" s="155"/>
      <c r="BV212" s="155"/>
      <c r="BW212" s="155"/>
      <c r="BX212" s="155"/>
      <c r="BY212" s="155"/>
      <c r="BZ212" s="155"/>
      <c r="CA212" s="155"/>
      <c r="CB212" s="155"/>
      <c r="CC212" s="155"/>
      <c r="CD212" s="155"/>
      <c r="CE212" s="155"/>
      <c r="CF212" s="155"/>
      <c r="CG212" s="155"/>
      <c r="CH212" s="155"/>
      <c r="CI212" s="155"/>
      <c r="CJ212" s="155"/>
      <c r="CK212" s="155"/>
      <c r="CL212" s="155"/>
      <c r="CM212" s="155"/>
      <c r="CN212" s="155"/>
      <c r="CO212" s="155"/>
      <c r="CP212" s="155"/>
      <c r="CQ212" s="155"/>
      <c r="CR212" s="155"/>
      <c r="CS212" s="155"/>
      <c r="CT212" s="155"/>
      <c r="CU212" s="155"/>
      <c r="CV212" s="155"/>
      <c r="CW212" s="155"/>
      <c r="CX212" s="155"/>
      <c r="CY212" s="155"/>
      <c r="CZ212" s="155"/>
      <c r="DA212" s="155"/>
      <c r="DB212" s="155"/>
      <c r="DC212" s="155"/>
      <c r="DD212" s="155"/>
      <c r="DE212" s="155"/>
      <c r="DF212" s="155"/>
      <c r="DG212" s="155"/>
      <c r="DH212" s="155"/>
      <c r="DI212" s="155"/>
      <c r="DJ212" s="155"/>
      <c r="DK212" s="155"/>
      <c r="DL212" s="155"/>
      <c r="DM212" s="155"/>
      <c r="DN212" s="155"/>
      <c r="DO212" s="155"/>
      <c r="DP212" s="155"/>
      <c r="DQ212" s="155"/>
      <c r="DR212" s="155"/>
      <c r="DS212" s="155"/>
      <c r="DT212" s="155"/>
      <c r="DU212" s="155"/>
      <c r="DV212" s="155"/>
      <c r="DW212" s="155"/>
      <c r="DX212" s="155"/>
      <c r="DY212" s="155"/>
      <c r="DZ212" s="155"/>
      <c r="EA212" s="155"/>
      <c r="EB212" s="155"/>
      <c r="EC212" s="155"/>
      <c r="ED212" s="155"/>
      <c r="EE212" s="155"/>
      <c r="EF212" s="155"/>
      <c r="EG212" s="155"/>
      <c r="EH212" s="155"/>
      <c r="EI212" s="155"/>
      <c r="EJ212" s="155"/>
      <c r="EK212" s="155"/>
      <c r="EL212" s="155"/>
      <c r="EM212" s="155"/>
      <c r="EN212" s="155"/>
      <c r="EO212" s="155"/>
      <c r="EP212" s="155"/>
      <c r="EQ212" s="155"/>
      <c r="ER212" s="155"/>
      <c r="ES212" s="155"/>
      <c r="ET212" s="155"/>
    </row>
    <row r="213" spans="1:150" s="304" customFormat="1" ht="42.75">
      <c r="A213" s="445" t="s">
        <v>149</v>
      </c>
      <c r="B213" s="408" t="s">
        <v>155</v>
      </c>
      <c r="C213" s="268"/>
      <c r="D213" s="269"/>
      <c r="E213" s="270"/>
      <c r="F213" s="450">
        <f>F135</f>
        <v>0</v>
      </c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/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  <c r="BI213" s="155"/>
      <c r="BJ213" s="155"/>
      <c r="BK213" s="155"/>
      <c r="BL213" s="155"/>
      <c r="BM213" s="155"/>
      <c r="BN213" s="155"/>
      <c r="BO213" s="155"/>
      <c r="BP213" s="155"/>
      <c r="BQ213" s="155"/>
      <c r="BR213" s="155"/>
      <c r="BS213" s="155"/>
      <c r="BT213" s="155"/>
      <c r="BU213" s="155"/>
      <c r="BV213" s="155"/>
      <c r="BW213" s="155"/>
      <c r="BX213" s="155"/>
      <c r="BY213" s="155"/>
      <c r="BZ213" s="155"/>
      <c r="CA213" s="155"/>
      <c r="CB213" s="155"/>
      <c r="CC213" s="155"/>
      <c r="CD213" s="155"/>
      <c r="CE213" s="155"/>
      <c r="CF213" s="155"/>
      <c r="CG213" s="155"/>
      <c r="CH213" s="155"/>
      <c r="CI213" s="155"/>
      <c r="CJ213" s="155"/>
      <c r="CK213" s="155"/>
      <c r="CL213" s="155"/>
      <c r="CM213" s="155"/>
      <c r="CN213" s="155"/>
      <c r="CO213" s="155"/>
      <c r="CP213" s="155"/>
      <c r="CQ213" s="155"/>
      <c r="CR213" s="155"/>
      <c r="CS213" s="155"/>
      <c r="CT213" s="155"/>
      <c r="CU213" s="155"/>
      <c r="CV213" s="155"/>
      <c r="CW213" s="155"/>
      <c r="CX213" s="155"/>
      <c r="CY213" s="155"/>
      <c r="CZ213" s="155"/>
      <c r="DA213" s="155"/>
      <c r="DB213" s="155"/>
      <c r="DC213" s="155"/>
      <c r="DD213" s="155"/>
      <c r="DE213" s="155"/>
      <c r="DF213" s="155"/>
      <c r="DG213" s="155"/>
      <c r="DH213" s="155"/>
      <c r="DI213" s="155"/>
      <c r="DJ213" s="155"/>
      <c r="DK213" s="155"/>
      <c r="DL213" s="155"/>
      <c r="DM213" s="155"/>
      <c r="DN213" s="155"/>
      <c r="DO213" s="155"/>
      <c r="DP213" s="155"/>
      <c r="DQ213" s="155"/>
      <c r="DR213" s="155"/>
      <c r="DS213" s="155"/>
      <c r="DT213" s="155"/>
      <c r="DU213" s="155"/>
      <c r="DV213" s="155"/>
      <c r="DW213" s="155"/>
      <c r="DX213" s="155"/>
      <c r="DY213" s="155"/>
      <c r="DZ213" s="155"/>
      <c r="EA213" s="155"/>
      <c r="EB213" s="155"/>
      <c r="EC213" s="155"/>
      <c r="ED213" s="155"/>
      <c r="EE213" s="155"/>
      <c r="EF213" s="155"/>
      <c r="EG213" s="155"/>
      <c r="EH213" s="155"/>
      <c r="EI213" s="155"/>
      <c r="EJ213" s="155"/>
      <c r="EK213" s="155"/>
      <c r="EL213" s="155"/>
      <c r="EM213" s="155"/>
      <c r="EN213" s="155"/>
      <c r="EO213" s="155"/>
      <c r="EP213" s="155"/>
      <c r="EQ213" s="155"/>
      <c r="ER213" s="155"/>
      <c r="ES213" s="155"/>
      <c r="ET213" s="155"/>
    </row>
    <row r="214" spans="1:150" s="304" customFormat="1" ht="14.25">
      <c r="A214" s="451"/>
      <c r="B214" s="452"/>
      <c r="C214" s="289"/>
      <c r="D214" s="453"/>
      <c r="E214" s="291"/>
      <c r="F214" s="454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/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  <c r="BI214" s="155"/>
      <c r="BJ214" s="155"/>
      <c r="BK214" s="155"/>
      <c r="BL214" s="155"/>
      <c r="BM214" s="155"/>
      <c r="BN214" s="155"/>
      <c r="BO214" s="155"/>
      <c r="BP214" s="155"/>
      <c r="BQ214" s="155"/>
      <c r="BR214" s="155"/>
      <c r="BS214" s="155"/>
      <c r="BT214" s="155"/>
      <c r="BU214" s="155"/>
      <c r="BV214" s="155"/>
      <c r="BW214" s="155"/>
      <c r="BX214" s="155"/>
      <c r="BY214" s="155"/>
      <c r="BZ214" s="155"/>
      <c r="CA214" s="155"/>
      <c r="CB214" s="155"/>
      <c r="CC214" s="155"/>
      <c r="CD214" s="155"/>
      <c r="CE214" s="155"/>
      <c r="CF214" s="155"/>
      <c r="CG214" s="155"/>
      <c r="CH214" s="155"/>
      <c r="CI214" s="155"/>
      <c r="CJ214" s="155"/>
      <c r="CK214" s="155"/>
      <c r="CL214" s="155"/>
      <c r="CM214" s="155"/>
      <c r="CN214" s="155"/>
      <c r="CO214" s="155"/>
      <c r="CP214" s="155"/>
      <c r="CQ214" s="155"/>
      <c r="CR214" s="155"/>
      <c r="CS214" s="155"/>
      <c r="CT214" s="155"/>
      <c r="CU214" s="155"/>
      <c r="CV214" s="155"/>
      <c r="CW214" s="155"/>
      <c r="CX214" s="155"/>
      <c r="CY214" s="155"/>
      <c r="CZ214" s="155"/>
      <c r="DA214" s="155"/>
      <c r="DB214" s="155"/>
      <c r="DC214" s="155"/>
      <c r="DD214" s="155"/>
      <c r="DE214" s="155"/>
      <c r="DF214" s="155"/>
      <c r="DG214" s="155"/>
      <c r="DH214" s="155"/>
      <c r="DI214" s="155"/>
      <c r="DJ214" s="155"/>
      <c r="DK214" s="155"/>
      <c r="DL214" s="155"/>
      <c r="DM214" s="155"/>
      <c r="DN214" s="155"/>
      <c r="DO214" s="155"/>
      <c r="DP214" s="155"/>
      <c r="DQ214" s="155"/>
      <c r="DR214" s="155"/>
      <c r="DS214" s="155"/>
      <c r="DT214" s="155"/>
      <c r="DU214" s="155"/>
      <c r="DV214" s="155"/>
      <c r="DW214" s="155"/>
      <c r="DX214" s="155"/>
      <c r="DY214" s="155"/>
      <c r="DZ214" s="155"/>
      <c r="EA214" s="155"/>
      <c r="EB214" s="155"/>
      <c r="EC214" s="155"/>
      <c r="ED214" s="155"/>
      <c r="EE214" s="155"/>
      <c r="EF214" s="155"/>
      <c r="EG214" s="155"/>
      <c r="EH214" s="155"/>
      <c r="EI214" s="155"/>
      <c r="EJ214" s="155"/>
      <c r="EK214" s="155"/>
      <c r="EL214" s="155"/>
      <c r="EM214" s="155"/>
      <c r="EN214" s="155"/>
      <c r="EO214" s="155"/>
      <c r="EP214" s="155"/>
      <c r="EQ214" s="155"/>
      <c r="ER214" s="155"/>
      <c r="ES214" s="155"/>
      <c r="ET214" s="155"/>
    </row>
    <row r="215" spans="1:150" s="449" customFormat="1" ht="14.25">
      <c r="A215" s="445" t="s">
        <v>160</v>
      </c>
      <c r="B215" s="408" t="s">
        <v>161</v>
      </c>
      <c r="C215" s="268"/>
      <c r="D215" s="269"/>
      <c r="E215" s="270"/>
      <c r="F215" s="450">
        <f>SUM(F156)</f>
        <v>0</v>
      </c>
      <c r="G215" s="313"/>
      <c r="H215" s="304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/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  <c r="BI215" s="155"/>
      <c r="BJ215" s="155"/>
      <c r="BK215" s="155"/>
      <c r="BL215" s="155"/>
      <c r="BM215" s="155"/>
      <c r="BN215" s="155"/>
      <c r="BO215" s="155"/>
      <c r="BP215" s="155"/>
      <c r="BQ215" s="155"/>
      <c r="BR215" s="155"/>
      <c r="BS215" s="155"/>
      <c r="BT215" s="155"/>
      <c r="BU215" s="155"/>
      <c r="BV215" s="155"/>
      <c r="BW215" s="155"/>
      <c r="BX215" s="155"/>
      <c r="BY215" s="155"/>
      <c r="BZ215" s="155"/>
      <c r="CA215" s="155"/>
      <c r="CB215" s="155"/>
      <c r="CC215" s="155"/>
      <c r="CD215" s="155"/>
      <c r="CE215" s="155"/>
      <c r="CF215" s="155"/>
      <c r="CG215" s="155"/>
      <c r="CH215" s="155"/>
      <c r="CI215" s="155"/>
      <c r="CJ215" s="155"/>
      <c r="CK215" s="155"/>
      <c r="CL215" s="155"/>
      <c r="CM215" s="155"/>
      <c r="CN215" s="155"/>
      <c r="CO215" s="155"/>
      <c r="CP215" s="155"/>
      <c r="CQ215" s="155"/>
      <c r="CR215" s="155"/>
      <c r="CS215" s="155"/>
      <c r="CT215" s="155"/>
      <c r="CU215" s="155"/>
      <c r="CV215" s="155"/>
      <c r="CW215" s="155"/>
      <c r="CX215" s="155"/>
      <c r="CY215" s="155"/>
      <c r="CZ215" s="155"/>
      <c r="DA215" s="155"/>
      <c r="DB215" s="155"/>
      <c r="DC215" s="155"/>
      <c r="DD215" s="155"/>
      <c r="DE215" s="155"/>
      <c r="DF215" s="155"/>
      <c r="DG215" s="155"/>
      <c r="DH215" s="155"/>
      <c r="DI215" s="155"/>
      <c r="DJ215" s="155"/>
      <c r="DK215" s="155"/>
      <c r="DL215" s="155"/>
      <c r="DM215" s="155"/>
      <c r="DN215" s="155"/>
      <c r="DO215" s="155"/>
      <c r="DP215" s="155"/>
      <c r="DQ215" s="155"/>
      <c r="DR215" s="155"/>
      <c r="DS215" s="155"/>
      <c r="DT215" s="155"/>
      <c r="DU215" s="155"/>
      <c r="DV215" s="155"/>
      <c r="DW215" s="155"/>
      <c r="DX215" s="155"/>
      <c r="DY215" s="155"/>
      <c r="DZ215" s="155"/>
      <c r="EA215" s="155"/>
      <c r="EB215" s="155"/>
      <c r="EC215" s="155"/>
      <c r="ED215" s="155"/>
      <c r="EE215" s="155"/>
      <c r="EF215" s="155"/>
      <c r="EG215" s="155"/>
      <c r="EH215" s="155"/>
      <c r="EI215" s="155"/>
      <c r="EJ215" s="155"/>
      <c r="EK215" s="155"/>
      <c r="EL215" s="155"/>
      <c r="EM215" s="155"/>
      <c r="EN215" s="155"/>
      <c r="EO215" s="155"/>
      <c r="EP215" s="155"/>
      <c r="EQ215" s="155"/>
      <c r="ER215" s="155"/>
      <c r="ES215" s="155"/>
      <c r="ET215" s="155"/>
    </row>
    <row r="216" spans="1:150" s="449" customFormat="1" ht="14.25">
      <c r="A216" s="451"/>
      <c r="B216" s="452"/>
      <c r="C216" s="289"/>
      <c r="D216" s="453"/>
      <c r="E216" s="291"/>
      <c r="F216" s="454"/>
      <c r="G216" s="313"/>
      <c r="H216" s="304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/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  <c r="BI216" s="155"/>
      <c r="BJ216" s="155"/>
      <c r="BK216" s="155"/>
      <c r="BL216" s="155"/>
      <c r="BM216" s="155"/>
      <c r="BN216" s="155"/>
      <c r="BO216" s="155"/>
      <c r="BP216" s="155"/>
      <c r="BQ216" s="155"/>
      <c r="BR216" s="155"/>
      <c r="BS216" s="155"/>
      <c r="BT216" s="155"/>
      <c r="BU216" s="155"/>
      <c r="BV216" s="155"/>
      <c r="BW216" s="155"/>
      <c r="BX216" s="155"/>
      <c r="BY216" s="155"/>
      <c r="BZ216" s="155"/>
      <c r="CA216" s="155"/>
      <c r="CB216" s="155"/>
      <c r="CC216" s="155"/>
      <c r="CD216" s="155"/>
      <c r="CE216" s="155"/>
      <c r="CF216" s="155"/>
      <c r="CG216" s="155"/>
      <c r="CH216" s="155"/>
      <c r="CI216" s="155"/>
      <c r="CJ216" s="155"/>
      <c r="CK216" s="155"/>
      <c r="CL216" s="155"/>
      <c r="CM216" s="155"/>
      <c r="CN216" s="155"/>
      <c r="CO216" s="155"/>
      <c r="CP216" s="155"/>
      <c r="CQ216" s="155"/>
      <c r="CR216" s="155"/>
      <c r="CS216" s="155"/>
      <c r="CT216" s="155"/>
      <c r="CU216" s="155"/>
      <c r="CV216" s="155"/>
      <c r="CW216" s="155"/>
      <c r="CX216" s="155"/>
      <c r="CY216" s="155"/>
      <c r="CZ216" s="155"/>
      <c r="DA216" s="155"/>
      <c r="DB216" s="155"/>
      <c r="DC216" s="155"/>
      <c r="DD216" s="155"/>
      <c r="DE216" s="155"/>
      <c r="DF216" s="155"/>
      <c r="DG216" s="155"/>
      <c r="DH216" s="155"/>
      <c r="DI216" s="155"/>
      <c r="DJ216" s="155"/>
      <c r="DK216" s="155"/>
      <c r="DL216" s="155"/>
      <c r="DM216" s="155"/>
      <c r="DN216" s="155"/>
      <c r="DO216" s="155"/>
      <c r="DP216" s="155"/>
      <c r="DQ216" s="155"/>
      <c r="DR216" s="155"/>
      <c r="DS216" s="155"/>
      <c r="DT216" s="155"/>
      <c r="DU216" s="155"/>
      <c r="DV216" s="155"/>
      <c r="DW216" s="155"/>
      <c r="DX216" s="155"/>
      <c r="DY216" s="155"/>
      <c r="DZ216" s="155"/>
      <c r="EA216" s="155"/>
      <c r="EB216" s="155"/>
      <c r="EC216" s="155"/>
      <c r="ED216" s="155"/>
      <c r="EE216" s="155"/>
      <c r="EF216" s="155"/>
      <c r="EG216" s="155"/>
      <c r="EH216" s="155"/>
      <c r="EI216" s="155"/>
      <c r="EJ216" s="155"/>
      <c r="EK216" s="155"/>
      <c r="EL216" s="155"/>
      <c r="EM216" s="155"/>
      <c r="EN216" s="155"/>
      <c r="EO216" s="155"/>
      <c r="EP216" s="155"/>
      <c r="EQ216" s="155"/>
      <c r="ER216" s="155"/>
      <c r="ES216" s="155"/>
      <c r="ET216" s="155"/>
    </row>
    <row r="217" spans="1:150" s="449" customFormat="1" ht="28.5">
      <c r="A217" s="445" t="s">
        <v>166</v>
      </c>
      <c r="B217" s="408" t="s">
        <v>167</v>
      </c>
      <c r="C217" s="268"/>
      <c r="D217" s="269"/>
      <c r="E217" s="270"/>
      <c r="F217" s="450">
        <f>F186</f>
        <v>0</v>
      </c>
      <c r="G217" s="313"/>
      <c r="H217" s="304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/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  <c r="BI217" s="155"/>
      <c r="BJ217" s="155"/>
      <c r="BK217" s="155"/>
      <c r="BL217" s="155"/>
      <c r="BM217" s="155"/>
      <c r="BN217" s="155"/>
      <c r="BO217" s="155"/>
      <c r="BP217" s="155"/>
      <c r="BQ217" s="155"/>
      <c r="BR217" s="155"/>
      <c r="BS217" s="155"/>
      <c r="BT217" s="155"/>
      <c r="BU217" s="155"/>
      <c r="BV217" s="155"/>
      <c r="BW217" s="155"/>
      <c r="BX217" s="155"/>
      <c r="BY217" s="155"/>
      <c r="BZ217" s="155"/>
      <c r="CA217" s="155"/>
      <c r="CB217" s="155"/>
      <c r="CC217" s="155"/>
      <c r="CD217" s="155"/>
      <c r="CE217" s="155"/>
      <c r="CF217" s="155"/>
      <c r="CG217" s="155"/>
      <c r="CH217" s="155"/>
      <c r="CI217" s="155"/>
      <c r="CJ217" s="155"/>
      <c r="CK217" s="155"/>
      <c r="CL217" s="155"/>
      <c r="CM217" s="155"/>
      <c r="CN217" s="155"/>
      <c r="CO217" s="155"/>
      <c r="CP217" s="155"/>
      <c r="CQ217" s="155"/>
      <c r="CR217" s="155"/>
      <c r="CS217" s="155"/>
      <c r="CT217" s="155"/>
      <c r="CU217" s="155"/>
      <c r="CV217" s="155"/>
      <c r="CW217" s="155"/>
      <c r="CX217" s="155"/>
      <c r="CY217" s="155"/>
      <c r="CZ217" s="155"/>
      <c r="DA217" s="155"/>
      <c r="DB217" s="155"/>
      <c r="DC217" s="155"/>
      <c r="DD217" s="155"/>
      <c r="DE217" s="155"/>
      <c r="DF217" s="155"/>
      <c r="DG217" s="155"/>
      <c r="DH217" s="155"/>
      <c r="DI217" s="155"/>
      <c r="DJ217" s="155"/>
      <c r="DK217" s="155"/>
      <c r="DL217" s="155"/>
      <c r="DM217" s="155"/>
      <c r="DN217" s="155"/>
      <c r="DO217" s="155"/>
      <c r="DP217" s="155"/>
      <c r="DQ217" s="155"/>
      <c r="DR217" s="155"/>
      <c r="DS217" s="155"/>
      <c r="DT217" s="155"/>
      <c r="DU217" s="155"/>
      <c r="DV217" s="155"/>
      <c r="DW217" s="155"/>
      <c r="DX217" s="155"/>
      <c r="DY217" s="155"/>
      <c r="DZ217" s="155"/>
      <c r="EA217" s="155"/>
      <c r="EB217" s="155"/>
      <c r="EC217" s="155"/>
      <c r="ED217" s="155"/>
      <c r="EE217" s="155"/>
      <c r="EF217" s="155"/>
      <c r="EG217" s="155"/>
      <c r="EH217" s="155"/>
      <c r="EI217" s="155"/>
      <c r="EJ217" s="155"/>
      <c r="EK217" s="155"/>
      <c r="EL217" s="155"/>
      <c r="EM217" s="155"/>
      <c r="EN217" s="155"/>
      <c r="EO217" s="155"/>
      <c r="EP217" s="155"/>
      <c r="EQ217" s="155"/>
      <c r="ER217" s="155"/>
      <c r="ES217" s="155"/>
      <c r="ET217" s="155"/>
    </row>
    <row r="218" spans="1:150" s="313" customFormat="1">
      <c r="A218" s="437"/>
      <c r="B218" s="438"/>
      <c r="C218" s="170"/>
      <c r="D218" s="439"/>
      <c r="E218" s="172"/>
      <c r="F218" s="440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/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  <c r="BI218" s="155"/>
      <c r="BJ218" s="155"/>
      <c r="BK218" s="155"/>
      <c r="BL218" s="155"/>
      <c r="BM218" s="155"/>
      <c r="BN218" s="155"/>
      <c r="BO218" s="155"/>
      <c r="BP218" s="155"/>
      <c r="BQ218" s="155"/>
      <c r="BR218" s="155"/>
      <c r="BS218" s="155"/>
      <c r="BT218" s="155"/>
      <c r="BU218" s="155"/>
      <c r="BV218" s="155"/>
      <c r="BW218" s="155"/>
      <c r="BX218" s="155"/>
      <c r="BY218" s="155"/>
      <c r="BZ218" s="155"/>
      <c r="CA218" s="155"/>
      <c r="CB218" s="155"/>
      <c r="CC218" s="155"/>
      <c r="CD218" s="155"/>
      <c r="CE218" s="155"/>
      <c r="CF218" s="155"/>
      <c r="CG218" s="155"/>
      <c r="CH218" s="155"/>
      <c r="CI218" s="155"/>
      <c r="CJ218" s="155"/>
      <c r="CK218" s="155"/>
      <c r="CL218" s="155"/>
      <c r="CM218" s="155"/>
      <c r="CN218" s="155"/>
      <c r="CO218" s="155"/>
      <c r="CP218" s="155"/>
      <c r="CQ218" s="155"/>
      <c r="CR218" s="155"/>
      <c r="CS218" s="155"/>
      <c r="CT218" s="155"/>
      <c r="CU218" s="155"/>
      <c r="CV218" s="155"/>
      <c r="CW218" s="155"/>
      <c r="CX218" s="155"/>
      <c r="CY218" s="155"/>
      <c r="CZ218" s="155"/>
      <c r="DA218" s="155"/>
      <c r="DB218" s="155"/>
      <c r="DC218" s="155"/>
      <c r="DD218" s="155"/>
      <c r="DE218" s="155"/>
      <c r="DF218" s="155"/>
      <c r="DG218" s="155"/>
      <c r="DH218" s="155"/>
      <c r="DI218" s="155"/>
      <c r="DJ218" s="155"/>
      <c r="DK218" s="155"/>
      <c r="DL218" s="155"/>
      <c r="DM218" s="155"/>
      <c r="DN218" s="155"/>
      <c r="DO218" s="155"/>
      <c r="DP218" s="155"/>
      <c r="DQ218" s="155"/>
      <c r="DR218" s="155"/>
      <c r="DS218" s="155"/>
      <c r="DT218" s="155"/>
      <c r="DU218" s="155"/>
      <c r="DV218" s="155"/>
      <c r="DW218" s="155"/>
      <c r="DX218" s="155"/>
      <c r="DY218" s="155"/>
      <c r="DZ218" s="155"/>
      <c r="EA218" s="155"/>
      <c r="EB218" s="155"/>
      <c r="EC218" s="155"/>
      <c r="ED218" s="155"/>
      <c r="EE218" s="155"/>
      <c r="EF218" s="155"/>
      <c r="EG218" s="155"/>
      <c r="EH218" s="155"/>
      <c r="EI218" s="155"/>
      <c r="EJ218" s="155"/>
      <c r="EK218" s="155"/>
      <c r="EL218" s="155"/>
      <c r="EM218" s="155"/>
      <c r="EN218" s="155"/>
      <c r="EO218" s="155"/>
      <c r="EP218" s="155"/>
      <c r="EQ218" s="155"/>
      <c r="ER218" s="155"/>
      <c r="ES218" s="155"/>
      <c r="ET218" s="155"/>
    </row>
    <row r="219" spans="1:150" s="449" customFormat="1" ht="14.25">
      <c r="A219" s="445" t="s">
        <v>177</v>
      </c>
      <c r="B219" s="408" t="s">
        <v>178</v>
      </c>
      <c r="C219" s="268"/>
      <c r="D219" s="269"/>
      <c r="E219" s="270"/>
      <c r="F219" s="450">
        <f>F195</f>
        <v>0</v>
      </c>
      <c r="G219" s="313"/>
      <c r="H219" s="304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/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  <c r="BI219" s="155"/>
      <c r="BJ219" s="155"/>
      <c r="BK219" s="155"/>
      <c r="BL219" s="155"/>
      <c r="BM219" s="155"/>
      <c r="BN219" s="155"/>
      <c r="BO219" s="155"/>
      <c r="BP219" s="155"/>
      <c r="BQ219" s="155"/>
      <c r="BR219" s="155"/>
      <c r="BS219" s="155"/>
      <c r="BT219" s="155"/>
      <c r="BU219" s="155"/>
      <c r="BV219" s="155"/>
      <c r="BW219" s="155"/>
      <c r="BX219" s="155"/>
      <c r="BY219" s="155"/>
      <c r="BZ219" s="155"/>
      <c r="CA219" s="155"/>
      <c r="CB219" s="155"/>
      <c r="CC219" s="155"/>
      <c r="CD219" s="155"/>
      <c r="CE219" s="155"/>
      <c r="CF219" s="155"/>
      <c r="CG219" s="155"/>
      <c r="CH219" s="155"/>
      <c r="CI219" s="155"/>
      <c r="CJ219" s="155"/>
      <c r="CK219" s="155"/>
      <c r="CL219" s="155"/>
      <c r="CM219" s="155"/>
      <c r="CN219" s="155"/>
      <c r="CO219" s="155"/>
      <c r="CP219" s="155"/>
      <c r="CQ219" s="155"/>
      <c r="CR219" s="155"/>
      <c r="CS219" s="155"/>
      <c r="CT219" s="155"/>
      <c r="CU219" s="155"/>
      <c r="CV219" s="155"/>
      <c r="CW219" s="155"/>
      <c r="CX219" s="155"/>
      <c r="CY219" s="155"/>
      <c r="CZ219" s="155"/>
      <c r="DA219" s="155"/>
      <c r="DB219" s="155"/>
      <c r="DC219" s="155"/>
      <c r="DD219" s="155"/>
      <c r="DE219" s="155"/>
      <c r="DF219" s="155"/>
      <c r="DG219" s="155"/>
      <c r="DH219" s="155"/>
      <c r="DI219" s="155"/>
      <c r="DJ219" s="155"/>
      <c r="DK219" s="155"/>
      <c r="DL219" s="155"/>
      <c r="DM219" s="155"/>
      <c r="DN219" s="155"/>
      <c r="DO219" s="155"/>
      <c r="DP219" s="155"/>
      <c r="DQ219" s="155"/>
      <c r="DR219" s="155"/>
      <c r="DS219" s="155"/>
      <c r="DT219" s="155"/>
      <c r="DU219" s="155"/>
      <c r="DV219" s="155"/>
      <c r="DW219" s="155"/>
      <c r="DX219" s="155"/>
      <c r="DY219" s="155"/>
      <c r="DZ219" s="155"/>
      <c r="EA219" s="155"/>
      <c r="EB219" s="155"/>
      <c r="EC219" s="155"/>
      <c r="ED219" s="155"/>
      <c r="EE219" s="155"/>
      <c r="EF219" s="155"/>
      <c r="EG219" s="155"/>
      <c r="EH219" s="155"/>
      <c r="EI219" s="155"/>
      <c r="EJ219" s="155"/>
      <c r="EK219" s="155"/>
      <c r="EL219" s="155"/>
      <c r="EM219" s="155"/>
      <c r="EN219" s="155"/>
      <c r="EO219" s="155"/>
      <c r="EP219" s="155"/>
      <c r="EQ219" s="155"/>
      <c r="ER219" s="155"/>
      <c r="ES219" s="155"/>
      <c r="ET219" s="155"/>
    </row>
    <row r="220" spans="1:150" s="313" customFormat="1">
      <c r="A220" s="437"/>
      <c r="B220" s="438"/>
      <c r="C220" s="170"/>
      <c r="D220" s="439"/>
      <c r="E220" s="172"/>
      <c r="F220" s="440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/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  <c r="BI220" s="155"/>
      <c r="BJ220" s="155"/>
      <c r="BK220" s="155"/>
      <c r="BL220" s="155"/>
      <c r="BM220" s="155"/>
      <c r="BN220" s="155"/>
      <c r="BO220" s="155"/>
      <c r="BP220" s="155"/>
      <c r="BQ220" s="155"/>
      <c r="BR220" s="155"/>
      <c r="BS220" s="155"/>
      <c r="BT220" s="155"/>
      <c r="BU220" s="155"/>
      <c r="BV220" s="155"/>
      <c r="BW220" s="155"/>
      <c r="BX220" s="155"/>
      <c r="BY220" s="155"/>
      <c r="BZ220" s="155"/>
      <c r="CA220" s="155"/>
      <c r="CB220" s="155"/>
      <c r="CC220" s="155"/>
      <c r="CD220" s="155"/>
      <c r="CE220" s="155"/>
      <c r="CF220" s="155"/>
      <c r="CG220" s="155"/>
      <c r="CH220" s="155"/>
      <c r="CI220" s="155"/>
      <c r="CJ220" s="155"/>
      <c r="CK220" s="155"/>
      <c r="CL220" s="155"/>
      <c r="CM220" s="155"/>
      <c r="CN220" s="155"/>
      <c r="CO220" s="155"/>
      <c r="CP220" s="155"/>
      <c r="CQ220" s="155"/>
      <c r="CR220" s="155"/>
      <c r="CS220" s="155"/>
      <c r="CT220" s="155"/>
      <c r="CU220" s="155"/>
      <c r="CV220" s="155"/>
      <c r="CW220" s="155"/>
      <c r="CX220" s="155"/>
      <c r="CY220" s="155"/>
      <c r="CZ220" s="155"/>
      <c r="DA220" s="155"/>
      <c r="DB220" s="155"/>
      <c r="DC220" s="155"/>
      <c r="DD220" s="155"/>
      <c r="DE220" s="155"/>
      <c r="DF220" s="155"/>
      <c r="DG220" s="155"/>
      <c r="DH220" s="155"/>
      <c r="DI220" s="155"/>
      <c r="DJ220" s="155"/>
      <c r="DK220" s="155"/>
      <c r="DL220" s="155"/>
      <c r="DM220" s="155"/>
      <c r="DN220" s="155"/>
      <c r="DO220" s="155"/>
      <c r="DP220" s="155"/>
      <c r="DQ220" s="155"/>
      <c r="DR220" s="155"/>
      <c r="DS220" s="155"/>
      <c r="DT220" s="155"/>
      <c r="DU220" s="155"/>
      <c r="DV220" s="155"/>
      <c r="DW220" s="155"/>
      <c r="DX220" s="155"/>
      <c r="DY220" s="155"/>
      <c r="DZ220" s="155"/>
      <c r="EA220" s="155"/>
      <c r="EB220" s="155"/>
      <c r="EC220" s="155"/>
      <c r="ED220" s="155"/>
      <c r="EE220" s="155"/>
      <c r="EF220" s="155"/>
      <c r="EG220" s="155"/>
      <c r="EH220" s="155"/>
      <c r="EI220" s="155"/>
      <c r="EJ220" s="155"/>
      <c r="EK220" s="155"/>
      <c r="EL220" s="155"/>
      <c r="EM220" s="155"/>
      <c r="EN220" s="155"/>
      <c r="EO220" s="155"/>
      <c r="EP220" s="155"/>
      <c r="EQ220" s="155"/>
      <c r="ER220" s="155"/>
      <c r="ES220" s="155"/>
      <c r="ET220" s="155"/>
    </row>
    <row r="221" spans="1:150" s="304" customFormat="1" ht="14.25">
      <c r="A221" s="445" t="s">
        <v>183</v>
      </c>
      <c r="B221" s="408" t="s">
        <v>184</v>
      </c>
      <c r="C221" s="268"/>
      <c r="D221" s="269"/>
      <c r="E221" s="270"/>
      <c r="F221" s="450">
        <f>F204</f>
        <v>0</v>
      </c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/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  <c r="BI221" s="155"/>
      <c r="BJ221" s="155"/>
      <c r="BK221" s="155"/>
      <c r="BL221" s="155"/>
      <c r="BM221" s="155"/>
      <c r="BN221" s="155"/>
      <c r="BO221" s="155"/>
      <c r="BP221" s="155"/>
      <c r="BQ221" s="155"/>
      <c r="BR221" s="155"/>
      <c r="BS221" s="155"/>
      <c r="BT221" s="155"/>
      <c r="BU221" s="155"/>
      <c r="BV221" s="155"/>
      <c r="BW221" s="155"/>
      <c r="BX221" s="155"/>
      <c r="BY221" s="155"/>
      <c r="BZ221" s="155"/>
      <c r="CA221" s="155"/>
      <c r="CB221" s="155"/>
      <c r="CC221" s="155"/>
      <c r="CD221" s="155"/>
      <c r="CE221" s="155"/>
      <c r="CF221" s="155"/>
      <c r="CG221" s="155"/>
      <c r="CH221" s="155"/>
      <c r="CI221" s="155"/>
      <c r="CJ221" s="155"/>
      <c r="CK221" s="155"/>
      <c r="CL221" s="155"/>
      <c r="CM221" s="155"/>
      <c r="CN221" s="155"/>
      <c r="CO221" s="155"/>
      <c r="CP221" s="155"/>
      <c r="CQ221" s="155"/>
      <c r="CR221" s="155"/>
      <c r="CS221" s="155"/>
      <c r="CT221" s="155"/>
      <c r="CU221" s="155"/>
      <c r="CV221" s="155"/>
      <c r="CW221" s="155"/>
      <c r="CX221" s="155"/>
      <c r="CY221" s="155"/>
      <c r="CZ221" s="155"/>
      <c r="DA221" s="155"/>
      <c r="DB221" s="155"/>
      <c r="DC221" s="155"/>
      <c r="DD221" s="155"/>
      <c r="DE221" s="155"/>
      <c r="DF221" s="155"/>
      <c r="DG221" s="155"/>
      <c r="DH221" s="155"/>
      <c r="DI221" s="155"/>
      <c r="DJ221" s="155"/>
      <c r="DK221" s="155"/>
      <c r="DL221" s="155"/>
      <c r="DM221" s="155"/>
      <c r="DN221" s="155"/>
      <c r="DO221" s="155"/>
      <c r="DP221" s="155"/>
      <c r="DQ221" s="155"/>
      <c r="DR221" s="155"/>
      <c r="DS221" s="155"/>
      <c r="DT221" s="155"/>
      <c r="DU221" s="155"/>
      <c r="DV221" s="155"/>
      <c r="DW221" s="155"/>
      <c r="DX221" s="155"/>
      <c r="DY221" s="155"/>
      <c r="DZ221" s="155"/>
      <c r="EA221" s="155"/>
      <c r="EB221" s="155"/>
      <c r="EC221" s="155"/>
      <c r="ED221" s="155"/>
      <c r="EE221" s="155"/>
      <c r="EF221" s="155"/>
      <c r="EG221" s="155"/>
      <c r="EH221" s="155"/>
      <c r="EI221" s="155"/>
      <c r="EJ221" s="155"/>
      <c r="EK221" s="155"/>
      <c r="EL221" s="155"/>
      <c r="EM221" s="155"/>
      <c r="EN221" s="155"/>
      <c r="EO221" s="155"/>
      <c r="EP221" s="155"/>
      <c r="EQ221" s="155"/>
      <c r="ER221" s="155"/>
      <c r="ES221" s="155"/>
      <c r="ET221" s="155"/>
    </row>
    <row r="222" spans="1:150" s="313" customFormat="1" ht="14.25">
      <c r="A222" s="183"/>
      <c r="B222" s="455"/>
      <c r="C222" s="456"/>
      <c r="D222" s="457"/>
      <c r="E222" s="458"/>
      <c r="F222" s="440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/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  <c r="BI222" s="155"/>
      <c r="BJ222" s="155"/>
      <c r="BK222" s="155"/>
      <c r="BL222" s="155"/>
      <c r="BM222" s="155"/>
      <c r="BN222" s="155"/>
      <c r="BO222" s="155"/>
      <c r="BP222" s="155"/>
      <c r="BQ222" s="155"/>
      <c r="BR222" s="155"/>
      <c r="BS222" s="155"/>
      <c r="BT222" s="155"/>
      <c r="BU222" s="155"/>
      <c r="BV222" s="155"/>
      <c r="BW222" s="155"/>
      <c r="BX222" s="155"/>
      <c r="BY222" s="155"/>
      <c r="BZ222" s="155"/>
      <c r="CA222" s="155"/>
      <c r="CB222" s="155"/>
      <c r="CC222" s="155"/>
      <c r="CD222" s="155"/>
      <c r="CE222" s="155"/>
      <c r="CF222" s="155"/>
      <c r="CG222" s="155"/>
      <c r="CH222" s="155"/>
      <c r="CI222" s="155"/>
      <c r="CJ222" s="155"/>
      <c r="CK222" s="155"/>
      <c r="CL222" s="155"/>
      <c r="CM222" s="155"/>
      <c r="CN222" s="155"/>
      <c r="CO222" s="155"/>
      <c r="CP222" s="155"/>
      <c r="CQ222" s="155"/>
      <c r="CR222" s="155"/>
      <c r="CS222" s="155"/>
      <c r="CT222" s="155"/>
      <c r="CU222" s="155"/>
      <c r="CV222" s="155"/>
      <c r="CW222" s="155"/>
      <c r="CX222" s="155"/>
      <c r="CY222" s="155"/>
      <c r="CZ222" s="155"/>
      <c r="DA222" s="155"/>
      <c r="DB222" s="155"/>
      <c r="DC222" s="155"/>
      <c r="DD222" s="155"/>
      <c r="DE222" s="155"/>
      <c r="DF222" s="155"/>
      <c r="DG222" s="155"/>
      <c r="DH222" s="155"/>
      <c r="DI222" s="155"/>
      <c r="DJ222" s="155"/>
      <c r="DK222" s="155"/>
      <c r="DL222" s="155"/>
      <c r="DM222" s="155"/>
      <c r="DN222" s="155"/>
      <c r="DO222" s="155"/>
      <c r="DP222" s="155"/>
      <c r="DQ222" s="155"/>
      <c r="DR222" s="155"/>
      <c r="DS222" s="155"/>
      <c r="DT222" s="155"/>
      <c r="DU222" s="155"/>
      <c r="DV222" s="155"/>
      <c r="DW222" s="155"/>
      <c r="DX222" s="155"/>
      <c r="DY222" s="155"/>
      <c r="DZ222" s="155"/>
      <c r="EA222" s="155"/>
      <c r="EB222" s="155"/>
      <c r="EC222" s="155"/>
      <c r="ED222" s="155"/>
      <c r="EE222" s="155"/>
      <c r="EF222" s="155"/>
      <c r="EG222" s="155"/>
      <c r="EH222" s="155"/>
      <c r="EI222" s="155"/>
      <c r="EJ222" s="155"/>
      <c r="EK222" s="155"/>
      <c r="EL222" s="155"/>
      <c r="EM222" s="155"/>
      <c r="EN222" s="155"/>
      <c r="EO222" s="155"/>
      <c r="EP222" s="155"/>
      <c r="EQ222" s="155"/>
      <c r="ER222" s="155"/>
      <c r="ES222" s="155"/>
      <c r="ET222" s="155"/>
    </row>
    <row r="223" spans="1:150" s="313" customFormat="1" ht="18">
      <c r="A223" s="183"/>
      <c r="B223" s="459" t="s">
        <v>190</v>
      </c>
      <c r="C223" s="408"/>
      <c r="D223" s="408"/>
      <c r="E223" s="498">
        <f>SUM(F209:F222)</f>
        <v>0</v>
      </c>
      <c r="F223" s="499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/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  <c r="BI223" s="155"/>
      <c r="BJ223" s="155"/>
      <c r="BK223" s="155"/>
      <c r="BL223" s="155"/>
      <c r="BM223" s="155"/>
      <c r="BN223" s="155"/>
      <c r="BO223" s="155"/>
      <c r="BP223" s="155"/>
      <c r="BQ223" s="155"/>
      <c r="BR223" s="155"/>
      <c r="BS223" s="155"/>
      <c r="BT223" s="155"/>
      <c r="BU223" s="155"/>
      <c r="BV223" s="155"/>
      <c r="BW223" s="155"/>
      <c r="BX223" s="155"/>
      <c r="BY223" s="155"/>
      <c r="BZ223" s="155"/>
      <c r="CA223" s="155"/>
      <c r="CB223" s="155"/>
      <c r="CC223" s="155"/>
      <c r="CD223" s="155"/>
      <c r="CE223" s="155"/>
      <c r="CF223" s="155"/>
      <c r="CG223" s="155"/>
      <c r="CH223" s="155"/>
      <c r="CI223" s="155"/>
      <c r="CJ223" s="155"/>
      <c r="CK223" s="155"/>
      <c r="CL223" s="155"/>
      <c r="CM223" s="155"/>
      <c r="CN223" s="155"/>
      <c r="CO223" s="155"/>
      <c r="CP223" s="155"/>
      <c r="CQ223" s="155"/>
      <c r="CR223" s="155"/>
      <c r="CS223" s="155"/>
      <c r="CT223" s="155"/>
      <c r="CU223" s="155"/>
      <c r="CV223" s="155"/>
      <c r="CW223" s="155"/>
      <c r="CX223" s="155"/>
      <c r="CY223" s="155"/>
      <c r="CZ223" s="155"/>
      <c r="DA223" s="155"/>
      <c r="DB223" s="155"/>
      <c r="DC223" s="155"/>
      <c r="DD223" s="155"/>
      <c r="DE223" s="155"/>
      <c r="DF223" s="155"/>
      <c r="DG223" s="155"/>
      <c r="DH223" s="155"/>
      <c r="DI223" s="155"/>
      <c r="DJ223" s="155"/>
      <c r="DK223" s="155"/>
      <c r="DL223" s="155"/>
      <c r="DM223" s="155"/>
      <c r="DN223" s="155"/>
      <c r="DO223" s="155"/>
      <c r="DP223" s="155"/>
      <c r="DQ223" s="155"/>
      <c r="DR223" s="155"/>
      <c r="DS223" s="155"/>
      <c r="DT223" s="155"/>
      <c r="DU223" s="155"/>
      <c r="DV223" s="155"/>
      <c r="DW223" s="155"/>
      <c r="DX223" s="155"/>
      <c r="DY223" s="155"/>
      <c r="DZ223" s="155"/>
      <c r="EA223" s="155"/>
      <c r="EB223" s="155"/>
      <c r="EC223" s="155"/>
      <c r="ED223" s="155"/>
      <c r="EE223" s="155"/>
      <c r="EF223" s="155"/>
      <c r="EG223" s="155"/>
      <c r="EH223" s="155"/>
      <c r="EI223" s="155"/>
      <c r="EJ223" s="155"/>
      <c r="EK223" s="155"/>
      <c r="EL223" s="155"/>
      <c r="EM223" s="155"/>
      <c r="EN223" s="155"/>
      <c r="EO223" s="155"/>
      <c r="EP223" s="155"/>
      <c r="EQ223" s="155"/>
      <c r="ER223" s="155"/>
      <c r="ES223" s="155"/>
      <c r="ET223" s="155"/>
    </row>
    <row r="224" spans="1:150">
      <c r="A224" s="183"/>
      <c r="B224" s="261"/>
      <c r="C224" s="262"/>
      <c r="D224" s="263"/>
      <c r="E224" s="264"/>
      <c r="F224" s="265"/>
    </row>
    <row r="225" spans="1:8">
      <c r="A225" s="183"/>
      <c r="B225" s="420" t="s">
        <v>12</v>
      </c>
      <c r="C225" s="500">
        <f>E223</f>
        <v>0</v>
      </c>
      <c r="D225" s="501"/>
      <c r="E225" s="460" t="s">
        <v>344</v>
      </c>
      <c r="F225" s="265"/>
    </row>
    <row r="226" spans="1:8">
      <c r="A226" s="183"/>
      <c r="B226" s="420"/>
      <c r="C226" s="500"/>
      <c r="D226" s="501"/>
      <c r="E226" s="264"/>
      <c r="F226" s="265"/>
    </row>
    <row r="227" spans="1:8">
      <c r="A227" s="183"/>
      <c r="B227" s="461" t="s">
        <v>345</v>
      </c>
      <c r="C227" s="492"/>
      <c r="D227" s="493"/>
      <c r="E227" s="264"/>
      <c r="F227" s="265"/>
    </row>
    <row r="228" spans="1:8">
      <c r="A228" s="183"/>
      <c r="B228" s="261"/>
      <c r="C228" s="262"/>
      <c r="D228" s="263"/>
      <c r="E228" s="264"/>
      <c r="F228" s="265"/>
    </row>
    <row r="229" spans="1:8">
      <c r="A229" s="183"/>
      <c r="B229" s="261"/>
      <c r="C229" s="262"/>
      <c r="D229" s="263"/>
      <c r="E229" s="264"/>
      <c r="F229" s="265"/>
    </row>
    <row r="230" spans="1:8">
      <c r="A230" s="183"/>
      <c r="B230" s="261"/>
      <c r="C230" s="262"/>
      <c r="D230" s="263"/>
      <c r="E230" s="264"/>
      <c r="F230" s="265"/>
    </row>
    <row r="231" spans="1:8">
      <c r="A231" s="183"/>
      <c r="B231" s="261"/>
      <c r="C231" s="262"/>
      <c r="D231" s="263"/>
      <c r="E231" s="264"/>
      <c r="F231" s="265"/>
    </row>
    <row r="232" spans="1:8">
      <c r="A232" s="183"/>
      <c r="B232" s="261"/>
      <c r="C232" s="262"/>
      <c r="D232" s="263"/>
      <c r="E232" s="264"/>
      <c r="F232" s="265"/>
    </row>
    <row r="233" spans="1:8">
      <c r="A233" s="183"/>
      <c r="B233" s="261"/>
      <c r="C233" s="262"/>
      <c r="D233" s="263"/>
      <c r="E233" s="264"/>
      <c r="F233" s="265"/>
    </row>
    <row r="234" spans="1:8" ht="14.25">
      <c r="A234" s="183"/>
      <c r="B234" s="462"/>
      <c r="C234" s="463"/>
      <c r="D234" s="463"/>
      <c r="E234" s="463"/>
      <c r="F234" s="463"/>
    </row>
    <row r="235" spans="1:8" ht="14.25">
      <c r="A235" s="183"/>
      <c r="B235" s="462" t="s">
        <v>346</v>
      </c>
      <c r="C235" s="463"/>
      <c r="D235" s="463"/>
      <c r="E235" s="463"/>
      <c r="F235" s="463"/>
      <c r="G235" s="464"/>
      <c r="H235" s="464"/>
    </row>
    <row r="236" spans="1:8">
      <c r="A236" s="183"/>
      <c r="B236" s="261"/>
      <c r="C236" s="262"/>
      <c r="D236" s="263"/>
      <c r="E236" s="264"/>
      <c r="F236" s="265"/>
      <c r="G236" s="464"/>
      <c r="H236" s="464"/>
    </row>
    <row r="237" spans="1:8">
      <c r="A237" s="253"/>
      <c r="B237" s="442"/>
      <c r="C237" s="344"/>
      <c r="D237" s="345"/>
      <c r="E237" s="346"/>
      <c r="F237" s="443"/>
      <c r="G237" s="464"/>
      <c r="H237" s="464"/>
    </row>
    <row r="238" spans="1:8">
      <c r="A238" s="253"/>
      <c r="B238" s="442"/>
      <c r="C238" s="344"/>
      <c r="D238" s="345"/>
      <c r="E238" s="346"/>
      <c r="F238" s="443"/>
    </row>
    <row r="239" spans="1:8">
      <c r="A239" s="253"/>
      <c r="B239" s="442"/>
      <c r="C239" s="344"/>
      <c r="D239" s="345"/>
      <c r="E239" s="346"/>
      <c r="F239" s="443"/>
    </row>
    <row r="240" spans="1:8">
      <c r="A240" s="253"/>
      <c r="B240" s="442"/>
      <c r="C240" s="344"/>
      <c r="D240" s="345"/>
      <c r="E240" s="346"/>
      <c r="F240" s="443"/>
    </row>
    <row r="241" spans="1:6">
      <c r="A241" s="253"/>
      <c r="B241" s="442"/>
      <c r="C241" s="344"/>
      <c r="D241" s="345"/>
      <c r="E241" s="346"/>
      <c r="F241" s="443"/>
    </row>
    <row r="242" spans="1:6">
      <c r="A242" s="253"/>
      <c r="B242" s="442"/>
      <c r="C242" s="344"/>
      <c r="D242" s="345"/>
      <c r="E242" s="346"/>
      <c r="F242" s="443"/>
    </row>
    <row r="243" spans="1:6">
      <c r="A243" s="253"/>
      <c r="B243" s="442"/>
      <c r="C243" s="344"/>
      <c r="D243" s="345"/>
      <c r="E243" s="346"/>
      <c r="F243" s="443"/>
    </row>
    <row r="244" spans="1:6">
      <c r="A244" s="253"/>
      <c r="B244" s="442"/>
      <c r="C244" s="344"/>
      <c r="D244" s="345"/>
      <c r="E244" s="346"/>
      <c r="F244" s="443"/>
    </row>
    <row r="245" spans="1:6">
      <c r="A245" s="253"/>
      <c r="B245" s="442"/>
      <c r="C245" s="344"/>
      <c r="D245" s="345"/>
      <c r="E245" s="346"/>
      <c r="F245" s="443"/>
    </row>
    <row r="246" spans="1:6">
      <c r="A246" s="253"/>
      <c r="B246" s="442"/>
      <c r="C246" s="344"/>
      <c r="D246" s="345"/>
      <c r="E246" s="346"/>
      <c r="F246" s="443"/>
    </row>
    <row r="247" spans="1:6">
      <c r="A247" s="253"/>
      <c r="B247" s="442"/>
      <c r="C247" s="344"/>
      <c r="D247" s="345"/>
      <c r="E247" s="346"/>
      <c r="F247" s="443"/>
    </row>
    <row r="248" spans="1:6">
      <c r="A248" s="253"/>
      <c r="B248" s="442"/>
      <c r="C248" s="344"/>
      <c r="D248" s="345"/>
      <c r="E248" s="346"/>
      <c r="F248" s="443"/>
    </row>
    <row r="249" spans="1:6">
      <c r="A249" s="253"/>
      <c r="B249" s="442"/>
      <c r="C249" s="344"/>
      <c r="D249" s="345"/>
      <c r="E249" s="346"/>
      <c r="F249" s="443"/>
    </row>
    <row r="250" spans="1:6">
      <c r="A250" s="253"/>
      <c r="B250" s="442"/>
      <c r="C250" s="344"/>
      <c r="D250" s="345"/>
      <c r="E250" s="346"/>
      <c r="F250" s="443"/>
    </row>
    <row r="251" spans="1:6">
      <c r="A251" s="253"/>
      <c r="B251" s="442"/>
      <c r="C251" s="344"/>
      <c r="D251" s="345"/>
      <c r="E251" s="346"/>
      <c r="F251" s="443"/>
    </row>
    <row r="252" spans="1:6">
      <c r="A252" s="253"/>
      <c r="B252" s="442"/>
      <c r="C252" s="344"/>
      <c r="D252" s="345"/>
      <c r="E252" s="346"/>
      <c r="F252" s="443"/>
    </row>
    <row r="253" spans="1:6">
      <c r="A253" s="253"/>
      <c r="B253" s="442"/>
      <c r="C253" s="344"/>
      <c r="D253" s="345"/>
      <c r="E253" s="346"/>
      <c r="F253" s="443"/>
    </row>
    <row r="254" spans="1:6">
      <c r="A254" s="253"/>
      <c r="B254" s="442"/>
      <c r="C254" s="344"/>
      <c r="D254" s="345"/>
      <c r="E254" s="346"/>
      <c r="F254" s="443"/>
    </row>
    <row r="255" spans="1:6">
      <c r="A255" s="253"/>
      <c r="B255" s="442"/>
      <c r="C255" s="344"/>
      <c r="D255" s="345"/>
      <c r="E255" s="346"/>
      <c r="F255" s="443"/>
    </row>
    <row r="256" spans="1:6">
      <c r="A256" s="253"/>
      <c r="B256" s="442"/>
      <c r="C256" s="344"/>
      <c r="D256" s="345"/>
      <c r="E256" s="346"/>
      <c r="F256" s="443"/>
    </row>
    <row r="257" spans="1:6">
      <c r="A257" s="253"/>
      <c r="B257" s="442"/>
      <c r="C257" s="344"/>
      <c r="D257" s="345"/>
      <c r="E257" s="346"/>
      <c r="F257" s="443"/>
    </row>
    <row r="258" spans="1:6">
      <c r="A258" s="253"/>
      <c r="B258" s="442"/>
      <c r="C258" s="344"/>
      <c r="D258" s="345"/>
      <c r="E258" s="346"/>
      <c r="F258" s="443"/>
    </row>
    <row r="259" spans="1:6">
      <c r="A259" s="253"/>
      <c r="B259" s="442"/>
      <c r="C259" s="344"/>
      <c r="D259" s="345"/>
      <c r="E259" s="346"/>
      <c r="F259" s="443"/>
    </row>
    <row r="260" spans="1:6">
      <c r="A260" s="253"/>
      <c r="B260" s="442"/>
      <c r="C260" s="344"/>
      <c r="D260" s="345"/>
      <c r="E260" s="346"/>
      <c r="F260" s="443"/>
    </row>
    <row r="261" spans="1:6">
      <c r="A261" s="253"/>
      <c r="B261" s="442"/>
      <c r="C261" s="344"/>
      <c r="D261" s="345"/>
      <c r="E261" s="346"/>
      <c r="F261" s="443"/>
    </row>
    <row r="262" spans="1:6">
      <c r="A262" s="253"/>
      <c r="B262" s="442"/>
      <c r="C262" s="344"/>
      <c r="D262" s="345"/>
      <c r="E262" s="346"/>
      <c r="F262" s="443"/>
    </row>
    <row r="263" spans="1:6">
      <c r="A263" s="253"/>
      <c r="B263" s="442"/>
      <c r="C263" s="344"/>
      <c r="D263" s="345"/>
      <c r="E263" s="346"/>
      <c r="F263" s="443"/>
    </row>
    <row r="264" spans="1:6">
      <c r="A264" s="253"/>
      <c r="B264" s="442"/>
      <c r="C264" s="344"/>
      <c r="D264" s="345"/>
      <c r="E264" s="346"/>
      <c r="F264" s="443"/>
    </row>
    <row r="265" spans="1:6">
      <c r="A265" s="253"/>
      <c r="B265" s="442"/>
      <c r="C265" s="344"/>
      <c r="D265" s="345"/>
      <c r="E265" s="346"/>
      <c r="F265" s="443"/>
    </row>
    <row r="266" spans="1:6">
      <c r="A266" s="253"/>
      <c r="B266" s="442"/>
      <c r="C266" s="344"/>
      <c r="D266" s="345"/>
      <c r="E266" s="346"/>
      <c r="F266" s="443"/>
    </row>
    <row r="267" spans="1:6">
      <c r="A267" s="253"/>
      <c r="B267" s="442"/>
      <c r="C267" s="344"/>
      <c r="D267" s="345"/>
      <c r="E267" s="346"/>
      <c r="F267" s="443"/>
    </row>
    <row r="268" spans="1:6">
      <c r="A268" s="253"/>
      <c r="B268" s="442"/>
      <c r="C268" s="344"/>
      <c r="D268" s="345"/>
      <c r="E268" s="346"/>
      <c r="F268" s="443"/>
    </row>
    <row r="269" spans="1:6">
      <c r="A269" s="253"/>
      <c r="B269" s="442"/>
      <c r="C269" s="344"/>
      <c r="D269" s="345"/>
      <c r="E269" s="346"/>
      <c r="F269" s="443"/>
    </row>
    <row r="270" spans="1:6">
      <c r="A270" s="253"/>
      <c r="B270" s="442"/>
      <c r="C270" s="344"/>
      <c r="D270" s="345"/>
      <c r="E270" s="346"/>
      <c r="F270" s="443"/>
    </row>
    <row r="271" spans="1:6">
      <c r="A271" s="253"/>
      <c r="B271" s="442"/>
      <c r="C271" s="344"/>
      <c r="D271" s="345"/>
      <c r="E271" s="346"/>
      <c r="F271" s="443"/>
    </row>
    <row r="272" spans="1:6">
      <c r="A272" s="253"/>
      <c r="B272" s="442"/>
      <c r="C272" s="344"/>
      <c r="D272" s="345"/>
      <c r="E272" s="346"/>
      <c r="F272" s="443"/>
    </row>
    <row r="273" spans="1:6">
      <c r="A273" s="253"/>
      <c r="B273" s="442"/>
      <c r="C273" s="344"/>
      <c r="D273" s="345"/>
      <c r="E273" s="346"/>
      <c r="F273" s="443"/>
    </row>
    <row r="274" spans="1:6">
      <c r="A274" s="253"/>
      <c r="B274" s="442"/>
      <c r="C274" s="344"/>
      <c r="D274" s="345"/>
      <c r="E274" s="346"/>
      <c r="F274" s="443"/>
    </row>
    <row r="275" spans="1:6">
      <c r="A275" s="253"/>
      <c r="B275" s="442"/>
      <c r="C275" s="344"/>
      <c r="D275" s="345"/>
      <c r="E275" s="346"/>
      <c r="F275" s="443"/>
    </row>
    <row r="276" spans="1:6">
      <c r="A276" s="253"/>
      <c r="B276" s="442"/>
      <c r="C276" s="344"/>
      <c r="D276" s="345"/>
      <c r="E276" s="346"/>
      <c r="F276" s="443"/>
    </row>
    <row r="277" spans="1:6">
      <c r="A277" s="253"/>
      <c r="B277" s="442"/>
      <c r="C277" s="344"/>
      <c r="D277" s="345"/>
      <c r="E277" s="346"/>
      <c r="F277" s="443"/>
    </row>
    <row r="278" spans="1:6">
      <c r="A278" s="253"/>
      <c r="B278" s="442"/>
      <c r="C278" s="344"/>
      <c r="D278" s="345"/>
      <c r="E278" s="346"/>
      <c r="F278" s="443"/>
    </row>
    <row r="279" spans="1:6">
      <c r="A279" s="253"/>
      <c r="B279" s="442"/>
      <c r="C279" s="344"/>
      <c r="D279" s="345"/>
      <c r="E279" s="346"/>
      <c r="F279" s="443"/>
    </row>
    <row r="280" spans="1:6">
      <c r="A280" s="253"/>
      <c r="B280" s="442"/>
      <c r="C280" s="344"/>
      <c r="D280" s="345"/>
      <c r="E280" s="346"/>
      <c r="F280" s="443"/>
    </row>
    <row r="281" spans="1:6">
      <c r="A281" s="253"/>
      <c r="B281" s="442"/>
      <c r="C281" s="344"/>
      <c r="D281" s="345"/>
      <c r="E281" s="346"/>
      <c r="F281" s="443"/>
    </row>
    <row r="282" spans="1:6">
      <c r="A282" s="253"/>
      <c r="B282" s="442"/>
      <c r="C282" s="344"/>
      <c r="D282" s="345"/>
      <c r="E282" s="346"/>
      <c r="F282" s="443"/>
    </row>
    <row r="283" spans="1:6">
      <c r="A283" s="253"/>
      <c r="B283" s="442"/>
      <c r="C283" s="344"/>
      <c r="D283" s="345"/>
      <c r="E283" s="346"/>
      <c r="F283" s="443"/>
    </row>
    <row r="284" spans="1:6">
      <c r="A284" s="253"/>
      <c r="B284" s="442"/>
      <c r="C284" s="344"/>
      <c r="D284" s="345"/>
      <c r="E284" s="346"/>
      <c r="F284" s="443"/>
    </row>
    <row r="285" spans="1:6">
      <c r="A285" s="253"/>
      <c r="B285" s="442"/>
      <c r="C285" s="344"/>
      <c r="D285" s="345"/>
      <c r="E285" s="346"/>
      <c r="F285" s="443"/>
    </row>
    <row r="286" spans="1:6">
      <c r="A286" s="253"/>
      <c r="B286" s="442"/>
      <c r="C286" s="344"/>
      <c r="D286" s="345"/>
      <c r="E286" s="346"/>
      <c r="F286" s="443"/>
    </row>
    <row r="287" spans="1:6">
      <c r="A287" s="253"/>
      <c r="B287" s="442"/>
      <c r="C287" s="344"/>
      <c r="D287" s="345"/>
      <c r="E287" s="346"/>
      <c r="F287" s="443"/>
    </row>
    <row r="288" spans="1:6">
      <c r="A288" s="253"/>
      <c r="B288" s="442"/>
      <c r="C288" s="344"/>
      <c r="D288" s="345"/>
      <c r="E288" s="346"/>
      <c r="F288" s="443"/>
    </row>
    <row r="289" spans="1:6">
      <c r="A289" s="253"/>
      <c r="B289" s="442"/>
      <c r="C289" s="344"/>
      <c r="D289" s="345"/>
      <c r="E289" s="346"/>
      <c r="F289" s="443"/>
    </row>
    <row r="290" spans="1:6">
      <c r="A290" s="253"/>
      <c r="B290" s="442"/>
      <c r="C290" s="344"/>
      <c r="D290" s="345"/>
      <c r="E290" s="346"/>
      <c r="F290" s="443"/>
    </row>
    <row r="291" spans="1:6">
      <c r="A291" s="253"/>
      <c r="B291" s="442"/>
      <c r="C291" s="344"/>
      <c r="D291" s="345"/>
      <c r="E291" s="346"/>
      <c r="F291" s="443"/>
    </row>
    <row r="292" spans="1:6">
      <c r="A292" s="253"/>
      <c r="B292" s="442"/>
      <c r="C292" s="344"/>
      <c r="D292" s="345"/>
      <c r="E292" s="346"/>
      <c r="F292" s="443"/>
    </row>
    <row r="293" spans="1:6">
      <c r="A293" s="253"/>
      <c r="B293" s="442"/>
      <c r="C293" s="344"/>
      <c r="D293" s="345"/>
      <c r="E293" s="346"/>
      <c r="F293" s="443"/>
    </row>
    <row r="294" spans="1:6">
      <c r="A294" s="253"/>
      <c r="B294" s="442"/>
      <c r="C294" s="344"/>
      <c r="D294" s="345"/>
      <c r="E294" s="346"/>
      <c r="F294" s="443"/>
    </row>
    <row r="295" spans="1:6">
      <c r="A295" s="253"/>
      <c r="B295" s="442"/>
      <c r="C295" s="344"/>
      <c r="D295" s="345"/>
      <c r="E295" s="346"/>
      <c r="F295" s="443"/>
    </row>
    <row r="296" spans="1:6">
      <c r="A296" s="253"/>
      <c r="B296" s="442"/>
      <c r="C296" s="344"/>
      <c r="D296" s="345"/>
      <c r="E296" s="346"/>
      <c r="F296" s="443"/>
    </row>
    <row r="297" spans="1:6">
      <c r="A297" s="253"/>
      <c r="B297" s="442"/>
      <c r="C297" s="344"/>
      <c r="D297" s="345"/>
      <c r="E297" s="346"/>
      <c r="F297" s="443"/>
    </row>
    <row r="298" spans="1:6">
      <c r="A298" s="253"/>
      <c r="B298" s="442"/>
      <c r="C298" s="344"/>
      <c r="D298" s="345"/>
      <c r="E298" s="346"/>
      <c r="F298" s="443"/>
    </row>
    <row r="299" spans="1:6">
      <c r="A299" s="253"/>
      <c r="B299" s="442"/>
      <c r="C299" s="344"/>
      <c r="D299" s="345"/>
      <c r="E299" s="346"/>
      <c r="F299" s="443"/>
    </row>
    <row r="300" spans="1:6">
      <c r="A300" s="253"/>
      <c r="B300" s="442"/>
      <c r="C300" s="344"/>
      <c r="D300" s="345"/>
      <c r="E300" s="346"/>
      <c r="F300" s="443"/>
    </row>
    <row r="301" spans="1:6">
      <c r="A301" s="253"/>
      <c r="B301" s="442"/>
      <c r="C301" s="344"/>
      <c r="D301" s="345"/>
      <c r="E301" s="346"/>
      <c r="F301" s="443"/>
    </row>
    <row r="302" spans="1:6">
      <c r="A302" s="253"/>
      <c r="B302" s="442"/>
      <c r="C302" s="344"/>
      <c r="D302" s="345"/>
      <c r="E302" s="346"/>
      <c r="F302" s="443"/>
    </row>
    <row r="303" spans="1:6">
      <c r="A303" s="253"/>
      <c r="B303" s="442"/>
      <c r="C303" s="344"/>
      <c r="D303" s="345"/>
      <c r="E303" s="346"/>
      <c r="F303" s="443"/>
    </row>
    <row r="304" spans="1:6">
      <c r="A304" s="253"/>
      <c r="B304" s="442"/>
      <c r="C304" s="344"/>
      <c r="D304" s="345"/>
      <c r="E304" s="346"/>
      <c r="F304" s="443"/>
    </row>
    <row r="305" spans="1:6">
      <c r="A305" s="253"/>
      <c r="B305" s="442"/>
      <c r="C305" s="344"/>
      <c r="D305" s="345"/>
      <c r="E305" s="346"/>
      <c r="F305" s="443"/>
    </row>
    <row r="306" spans="1:6">
      <c r="A306" s="253"/>
      <c r="B306" s="442"/>
      <c r="C306" s="344"/>
      <c r="D306" s="345"/>
      <c r="E306" s="346"/>
      <c r="F306" s="443"/>
    </row>
    <row r="307" spans="1:6">
      <c r="A307" s="253"/>
      <c r="B307" s="442"/>
      <c r="C307" s="344"/>
      <c r="D307" s="345"/>
      <c r="E307" s="346"/>
      <c r="F307" s="443"/>
    </row>
    <row r="308" spans="1:6">
      <c r="A308" s="253"/>
      <c r="B308" s="442"/>
      <c r="C308" s="344"/>
      <c r="D308" s="345"/>
      <c r="E308" s="346"/>
      <c r="F308" s="443"/>
    </row>
    <row r="309" spans="1:6">
      <c r="A309" s="253"/>
      <c r="B309" s="442"/>
      <c r="C309" s="344"/>
      <c r="D309" s="345"/>
      <c r="E309" s="346"/>
      <c r="F309" s="443"/>
    </row>
    <row r="310" spans="1:6">
      <c r="A310" s="253"/>
      <c r="B310" s="442"/>
      <c r="C310" s="344"/>
      <c r="D310" s="345"/>
      <c r="E310" s="346"/>
      <c r="F310" s="443"/>
    </row>
    <row r="311" spans="1:6">
      <c r="A311" s="253"/>
      <c r="B311" s="442"/>
      <c r="C311" s="344"/>
      <c r="D311" s="345"/>
      <c r="E311" s="346"/>
      <c r="F311" s="443"/>
    </row>
    <row r="312" spans="1:6">
      <c r="A312" s="253"/>
      <c r="B312" s="442"/>
      <c r="C312" s="344"/>
      <c r="D312" s="345"/>
      <c r="E312" s="346"/>
      <c r="F312" s="443"/>
    </row>
    <row r="313" spans="1:6">
      <c r="A313" s="253"/>
      <c r="B313" s="442"/>
      <c r="C313" s="344"/>
      <c r="D313" s="345"/>
      <c r="E313" s="346"/>
      <c r="F313" s="443"/>
    </row>
    <row r="314" spans="1:6">
      <c r="A314" s="253"/>
      <c r="B314" s="442"/>
      <c r="C314" s="344"/>
      <c r="D314" s="345"/>
      <c r="E314" s="346"/>
      <c r="F314" s="443"/>
    </row>
    <row r="315" spans="1:6">
      <c r="A315" s="253"/>
      <c r="B315" s="442"/>
      <c r="C315" s="344"/>
      <c r="D315" s="345"/>
      <c r="E315" s="346"/>
      <c r="F315" s="443"/>
    </row>
    <row r="316" spans="1:6">
      <c r="A316" s="253"/>
      <c r="B316" s="442"/>
      <c r="C316" s="344"/>
      <c r="D316" s="345"/>
      <c r="E316" s="346"/>
      <c r="F316" s="443"/>
    </row>
    <row r="317" spans="1:6">
      <c r="A317" s="253"/>
      <c r="B317" s="442"/>
      <c r="C317" s="344"/>
      <c r="D317" s="345"/>
      <c r="E317" s="346"/>
      <c r="F317" s="443"/>
    </row>
    <row r="318" spans="1:6">
      <c r="A318" s="253"/>
      <c r="B318" s="442"/>
      <c r="C318" s="344"/>
      <c r="D318" s="345"/>
      <c r="E318" s="346"/>
      <c r="F318" s="443"/>
    </row>
    <row r="319" spans="1:6">
      <c r="A319" s="253"/>
      <c r="B319" s="442"/>
      <c r="C319" s="344"/>
      <c r="D319" s="345"/>
      <c r="E319" s="346"/>
      <c r="F319" s="443"/>
    </row>
    <row r="320" spans="1:6">
      <c r="A320" s="253"/>
      <c r="B320" s="442"/>
      <c r="C320" s="344"/>
      <c r="D320" s="345"/>
      <c r="E320" s="346"/>
      <c r="F320" s="443"/>
    </row>
    <row r="321" spans="1:6">
      <c r="A321" s="253"/>
      <c r="B321" s="442"/>
      <c r="C321" s="344"/>
      <c r="D321" s="345"/>
      <c r="E321" s="346"/>
      <c r="F321" s="443"/>
    </row>
    <row r="322" spans="1:6">
      <c r="A322" s="253"/>
      <c r="B322" s="442"/>
      <c r="C322" s="344"/>
      <c r="D322" s="345"/>
      <c r="E322" s="346"/>
      <c r="F322" s="443"/>
    </row>
    <row r="323" spans="1:6">
      <c r="A323" s="253"/>
      <c r="B323" s="442"/>
      <c r="C323" s="344"/>
      <c r="D323" s="345"/>
      <c r="E323" s="346"/>
      <c r="F323" s="443"/>
    </row>
    <row r="324" spans="1:6">
      <c r="A324" s="253"/>
      <c r="B324" s="442"/>
      <c r="C324" s="344"/>
      <c r="D324" s="345"/>
      <c r="E324" s="346"/>
      <c r="F324" s="443"/>
    </row>
    <row r="325" spans="1:6">
      <c r="A325" s="253"/>
      <c r="B325" s="442"/>
      <c r="C325" s="344"/>
      <c r="D325" s="345"/>
      <c r="E325" s="346"/>
      <c r="F325" s="443"/>
    </row>
    <row r="326" spans="1:6">
      <c r="A326" s="253"/>
      <c r="B326" s="442"/>
      <c r="C326" s="344"/>
      <c r="D326" s="345"/>
      <c r="E326" s="346"/>
      <c r="F326" s="443"/>
    </row>
    <row r="327" spans="1:6">
      <c r="A327" s="253"/>
      <c r="B327" s="442"/>
      <c r="C327" s="344"/>
      <c r="D327" s="345"/>
      <c r="E327" s="346"/>
      <c r="F327" s="443"/>
    </row>
    <row r="328" spans="1:6">
      <c r="A328" s="253"/>
      <c r="B328" s="442"/>
      <c r="C328" s="344"/>
      <c r="D328" s="345"/>
      <c r="E328" s="346"/>
      <c r="F328" s="443"/>
    </row>
    <row r="329" spans="1:6">
      <c r="A329" s="253"/>
      <c r="B329" s="442"/>
      <c r="C329" s="344"/>
      <c r="D329" s="345"/>
      <c r="E329" s="346"/>
      <c r="F329" s="443"/>
    </row>
    <row r="330" spans="1:6">
      <c r="A330" s="253"/>
      <c r="B330" s="442"/>
      <c r="C330" s="344"/>
      <c r="D330" s="345"/>
      <c r="E330" s="346"/>
      <c r="F330" s="443"/>
    </row>
    <row r="331" spans="1:6">
      <c r="A331" s="253"/>
      <c r="B331" s="442"/>
      <c r="C331" s="344"/>
      <c r="D331" s="345"/>
      <c r="E331" s="346"/>
      <c r="F331" s="443"/>
    </row>
    <row r="332" spans="1:6">
      <c r="A332" s="253"/>
      <c r="B332" s="442"/>
      <c r="C332" s="344"/>
      <c r="D332" s="345"/>
      <c r="E332" s="346"/>
      <c r="F332" s="443"/>
    </row>
    <row r="333" spans="1:6">
      <c r="A333" s="253"/>
      <c r="B333" s="442"/>
      <c r="C333" s="344"/>
      <c r="D333" s="345"/>
      <c r="E333" s="346"/>
      <c r="F333" s="443"/>
    </row>
    <row r="334" spans="1:6">
      <c r="A334" s="253"/>
      <c r="B334" s="442"/>
      <c r="C334" s="344"/>
      <c r="D334" s="345"/>
      <c r="E334" s="346"/>
      <c r="F334" s="443"/>
    </row>
    <row r="335" spans="1:6">
      <c r="A335" s="253"/>
      <c r="B335" s="442"/>
      <c r="C335" s="344"/>
      <c r="D335" s="345"/>
      <c r="E335" s="346"/>
      <c r="F335" s="443"/>
    </row>
    <row r="336" spans="1:6">
      <c r="A336" s="253"/>
      <c r="B336" s="442"/>
      <c r="C336" s="344"/>
      <c r="D336" s="345"/>
      <c r="E336" s="346"/>
      <c r="F336" s="443"/>
    </row>
    <row r="337" spans="1:6">
      <c r="A337" s="253"/>
      <c r="B337" s="442"/>
      <c r="C337" s="344"/>
      <c r="D337" s="345"/>
      <c r="E337" s="346"/>
      <c r="F337" s="443"/>
    </row>
    <row r="338" spans="1:6">
      <c r="A338" s="253"/>
      <c r="B338" s="442"/>
      <c r="C338" s="344"/>
      <c r="D338" s="345"/>
      <c r="E338" s="346"/>
      <c r="F338" s="443"/>
    </row>
    <row r="339" spans="1:6">
      <c r="A339" s="253"/>
      <c r="B339" s="442"/>
      <c r="C339" s="344"/>
      <c r="D339" s="345"/>
      <c r="E339" s="346"/>
      <c r="F339" s="443"/>
    </row>
    <row r="340" spans="1:6">
      <c r="A340" s="253"/>
      <c r="B340" s="442"/>
      <c r="C340" s="344"/>
      <c r="D340" s="345"/>
      <c r="E340" s="346"/>
      <c r="F340" s="443"/>
    </row>
    <row r="341" spans="1:6">
      <c r="A341" s="253"/>
      <c r="B341" s="442"/>
      <c r="C341" s="344"/>
      <c r="D341" s="345"/>
      <c r="E341" s="346"/>
      <c r="F341" s="443"/>
    </row>
    <row r="342" spans="1:6">
      <c r="A342" s="253"/>
      <c r="B342" s="442"/>
      <c r="C342" s="344"/>
      <c r="D342" s="345"/>
      <c r="E342" s="346"/>
      <c r="F342" s="443"/>
    </row>
    <row r="343" spans="1:6">
      <c r="A343" s="253"/>
      <c r="B343" s="442"/>
      <c r="C343" s="344"/>
      <c r="D343" s="345"/>
      <c r="E343" s="346"/>
      <c r="F343" s="443"/>
    </row>
    <row r="344" spans="1:6">
      <c r="A344" s="253"/>
      <c r="B344" s="442"/>
      <c r="C344" s="344"/>
      <c r="D344" s="345"/>
      <c r="E344" s="346"/>
      <c r="F344" s="443"/>
    </row>
    <row r="345" spans="1:6">
      <c r="A345" s="253"/>
      <c r="B345" s="442"/>
      <c r="C345" s="344"/>
      <c r="D345" s="345"/>
      <c r="E345" s="346"/>
      <c r="F345" s="443"/>
    </row>
    <row r="346" spans="1:6">
      <c r="A346" s="253"/>
      <c r="B346" s="442"/>
      <c r="C346" s="344"/>
      <c r="D346" s="345"/>
      <c r="E346" s="346"/>
      <c r="F346" s="443"/>
    </row>
    <row r="347" spans="1:6">
      <c r="A347" s="253"/>
      <c r="B347" s="442"/>
      <c r="C347" s="344"/>
      <c r="D347" s="345"/>
      <c r="E347" s="346"/>
      <c r="F347" s="443"/>
    </row>
    <row r="348" spans="1:6">
      <c r="A348" s="253"/>
      <c r="B348" s="442"/>
      <c r="C348" s="344"/>
      <c r="D348" s="345"/>
      <c r="E348" s="346"/>
      <c r="F348" s="443"/>
    </row>
    <row r="349" spans="1:6">
      <c r="A349" s="253"/>
      <c r="B349" s="442"/>
      <c r="C349" s="344"/>
      <c r="D349" s="345"/>
      <c r="E349" s="346"/>
      <c r="F349" s="443"/>
    </row>
    <row r="350" spans="1:6">
      <c r="A350" s="253"/>
      <c r="B350" s="442"/>
      <c r="C350" s="344"/>
      <c r="D350" s="345"/>
      <c r="E350" s="346"/>
      <c r="F350" s="443"/>
    </row>
    <row r="351" spans="1:6">
      <c r="A351" s="253"/>
      <c r="B351" s="442"/>
      <c r="C351" s="344"/>
      <c r="D351" s="345"/>
      <c r="E351" s="346"/>
      <c r="F351" s="443"/>
    </row>
    <row r="352" spans="1:6">
      <c r="A352" s="253"/>
      <c r="B352" s="442"/>
      <c r="C352" s="344"/>
      <c r="D352" s="345"/>
      <c r="E352" s="346"/>
      <c r="F352" s="443"/>
    </row>
    <row r="353" spans="1:6">
      <c r="A353" s="253"/>
      <c r="B353" s="442"/>
      <c r="C353" s="344"/>
      <c r="D353" s="345"/>
      <c r="E353" s="346"/>
      <c r="F353" s="443"/>
    </row>
    <row r="354" spans="1:6">
      <c r="A354" s="253"/>
      <c r="B354" s="442"/>
      <c r="C354" s="344"/>
      <c r="D354" s="345"/>
      <c r="E354" s="346"/>
      <c r="F354" s="443"/>
    </row>
    <row r="355" spans="1:6">
      <c r="A355" s="253"/>
      <c r="B355" s="442"/>
      <c r="C355" s="344"/>
      <c r="D355" s="345"/>
      <c r="E355" s="346"/>
      <c r="F355" s="443"/>
    </row>
    <row r="356" spans="1:6">
      <c r="A356" s="253"/>
      <c r="B356" s="442"/>
      <c r="C356" s="344"/>
      <c r="D356" s="345"/>
      <c r="E356" s="346"/>
      <c r="F356" s="443"/>
    </row>
    <row r="357" spans="1:6">
      <c r="A357" s="253"/>
      <c r="B357" s="442"/>
      <c r="C357" s="344"/>
      <c r="D357" s="345"/>
      <c r="E357" s="346"/>
      <c r="F357" s="443"/>
    </row>
    <row r="358" spans="1:6">
      <c r="A358" s="253"/>
      <c r="B358" s="442"/>
      <c r="C358" s="344"/>
      <c r="D358" s="345"/>
      <c r="E358" s="346"/>
      <c r="F358" s="443"/>
    </row>
    <row r="359" spans="1:6">
      <c r="A359" s="253"/>
      <c r="B359" s="442"/>
      <c r="C359" s="344"/>
      <c r="D359" s="345"/>
      <c r="E359" s="346"/>
      <c r="F359" s="443"/>
    </row>
    <row r="360" spans="1:6">
      <c r="A360" s="253"/>
      <c r="B360" s="442"/>
      <c r="C360" s="344"/>
      <c r="D360" s="345"/>
      <c r="E360" s="346"/>
      <c r="F360" s="443"/>
    </row>
    <row r="361" spans="1:6">
      <c r="A361" s="253"/>
      <c r="B361" s="442"/>
      <c r="C361" s="344"/>
      <c r="D361" s="345"/>
      <c r="E361" s="346"/>
      <c r="F361" s="443"/>
    </row>
    <row r="362" spans="1:6">
      <c r="A362" s="253"/>
      <c r="B362" s="442"/>
      <c r="C362" s="344"/>
      <c r="D362" s="345"/>
      <c r="E362" s="346"/>
      <c r="F362" s="443"/>
    </row>
    <row r="363" spans="1:6">
      <c r="A363" s="253"/>
      <c r="B363" s="442"/>
      <c r="C363" s="344"/>
      <c r="D363" s="345"/>
      <c r="E363" s="346"/>
      <c r="F363" s="443"/>
    </row>
    <row r="364" spans="1:6">
      <c r="A364" s="253"/>
      <c r="B364" s="442"/>
      <c r="C364" s="344"/>
      <c r="D364" s="345"/>
      <c r="E364" s="346"/>
      <c r="F364" s="443"/>
    </row>
    <row r="365" spans="1:6">
      <c r="A365" s="253"/>
      <c r="B365" s="442"/>
      <c r="C365" s="344"/>
      <c r="D365" s="345"/>
      <c r="E365" s="346"/>
      <c r="F365" s="443"/>
    </row>
    <row r="366" spans="1:6">
      <c r="A366" s="253"/>
      <c r="B366" s="442"/>
      <c r="C366" s="344"/>
      <c r="D366" s="345"/>
      <c r="E366" s="346"/>
      <c r="F366" s="443"/>
    </row>
    <row r="367" spans="1:6">
      <c r="A367" s="253"/>
      <c r="B367" s="442"/>
      <c r="C367" s="344"/>
      <c r="D367" s="345"/>
      <c r="E367" s="346"/>
      <c r="F367" s="443"/>
    </row>
    <row r="368" spans="1:6">
      <c r="A368" s="253"/>
      <c r="B368" s="442"/>
      <c r="C368" s="344"/>
      <c r="D368" s="345"/>
      <c r="E368" s="346"/>
      <c r="F368" s="443"/>
    </row>
    <row r="369" spans="1:6">
      <c r="A369" s="253"/>
      <c r="B369" s="442"/>
      <c r="C369" s="344"/>
      <c r="D369" s="345"/>
      <c r="E369" s="346"/>
      <c r="F369" s="443"/>
    </row>
    <row r="370" spans="1:6">
      <c r="A370" s="253"/>
      <c r="B370" s="442"/>
      <c r="C370" s="344"/>
      <c r="D370" s="345"/>
      <c r="E370" s="346"/>
      <c r="F370" s="443"/>
    </row>
    <row r="371" spans="1:6">
      <c r="A371" s="253"/>
      <c r="B371" s="442"/>
      <c r="C371" s="344"/>
      <c r="D371" s="345"/>
      <c r="E371" s="346"/>
      <c r="F371" s="443"/>
    </row>
    <row r="372" spans="1:6">
      <c r="A372" s="253"/>
      <c r="B372" s="442"/>
      <c r="C372" s="344"/>
      <c r="D372" s="345"/>
      <c r="E372" s="346"/>
      <c r="F372" s="443"/>
    </row>
    <row r="373" spans="1:6">
      <c r="A373" s="253"/>
      <c r="B373" s="442"/>
      <c r="C373" s="344"/>
      <c r="D373" s="345"/>
      <c r="E373" s="346"/>
      <c r="F373" s="443"/>
    </row>
    <row r="374" spans="1:6">
      <c r="A374" s="253"/>
      <c r="B374" s="442"/>
      <c r="C374" s="344"/>
      <c r="D374" s="345"/>
      <c r="E374" s="346"/>
      <c r="F374" s="443"/>
    </row>
    <row r="375" spans="1:6">
      <c r="A375" s="253"/>
      <c r="B375" s="442"/>
      <c r="C375" s="344"/>
      <c r="D375" s="345"/>
      <c r="E375" s="346"/>
      <c r="F375" s="443"/>
    </row>
    <row r="376" spans="1:6">
      <c r="A376" s="253"/>
      <c r="B376" s="442"/>
      <c r="C376" s="344"/>
      <c r="D376" s="345"/>
      <c r="E376" s="346"/>
      <c r="F376" s="443"/>
    </row>
    <row r="377" spans="1:6">
      <c r="A377" s="253"/>
      <c r="B377" s="442"/>
      <c r="C377" s="344"/>
      <c r="D377" s="345"/>
      <c r="E377" s="346"/>
      <c r="F377" s="443"/>
    </row>
    <row r="378" spans="1:6">
      <c r="A378" s="253"/>
      <c r="B378" s="442"/>
      <c r="C378" s="344"/>
      <c r="D378" s="345"/>
      <c r="E378" s="346"/>
      <c r="F378" s="443"/>
    </row>
    <row r="379" spans="1:6">
      <c r="A379" s="253"/>
      <c r="B379" s="442"/>
      <c r="C379" s="344"/>
      <c r="D379" s="345"/>
      <c r="E379" s="346"/>
      <c r="F379" s="443"/>
    </row>
    <row r="380" spans="1:6">
      <c r="A380" s="253"/>
      <c r="B380" s="442"/>
      <c r="C380" s="344"/>
      <c r="D380" s="345"/>
      <c r="E380" s="346"/>
      <c r="F380" s="443"/>
    </row>
    <row r="381" spans="1:6">
      <c r="A381" s="253"/>
      <c r="B381" s="442"/>
      <c r="C381" s="344"/>
      <c r="D381" s="345"/>
      <c r="E381" s="346"/>
      <c r="F381" s="443"/>
    </row>
    <row r="382" spans="1:6">
      <c r="A382" s="253"/>
      <c r="B382" s="442"/>
      <c r="C382" s="344"/>
      <c r="D382" s="345"/>
      <c r="E382" s="346"/>
      <c r="F382" s="443"/>
    </row>
    <row r="383" spans="1:6">
      <c r="A383" s="253"/>
      <c r="B383" s="442"/>
      <c r="C383" s="344"/>
      <c r="D383" s="345"/>
      <c r="E383" s="346"/>
      <c r="F383" s="443"/>
    </row>
    <row r="384" spans="1:6">
      <c r="A384" s="253"/>
      <c r="B384" s="442"/>
      <c r="C384" s="344"/>
      <c r="D384" s="345"/>
      <c r="E384" s="346"/>
      <c r="F384" s="443"/>
    </row>
    <row r="385" spans="1:6">
      <c r="A385" s="253"/>
      <c r="B385" s="442"/>
      <c r="C385" s="344"/>
      <c r="D385" s="345"/>
      <c r="E385" s="346"/>
      <c r="F385" s="443"/>
    </row>
    <row r="386" spans="1:6">
      <c r="A386" s="253"/>
      <c r="B386" s="442"/>
      <c r="C386" s="344"/>
      <c r="D386" s="345"/>
      <c r="E386" s="346"/>
      <c r="F386" s="443"/>
    </row>
    <row r="387" spans="1:6">
      <c r="A387" s="253"/>
      <c r="B387" s="442"/>
      <c r="C387" s="344"/>
      <c r="D387" s="345"/>
      <c r="E387" s="346"/>
      <c r="F387" s="443"/>
    </row>
    <row r="388" spans="1:6">
      <c r="A388" s="253"/>
      <c r="B388" s="442"/>
      <c r="C388" s="344"/>
      <c r="D388" s="345"/>
      <c r="E388" s="346"/>
      <c r="F388" s="443"/>
    </row>
    <row r="389" spans="1:6">
      <c r="A389" s="253"/>
      <c r="B389" s="442"/>
      <c r="C389" s="344"/>
      <c r="D389" s="345"/>
      <c r="E389" s="346"/>
      <c r="F389" s="443"/>
    </row>
    <row r="390" spans="1:6">
      <c r="A390" s="253"/>
      <c r="B390" s="442"/>
      <c r="C390" s="344"/>
      <c r="D390" s="345"/>
      <c r="E390" s="346"/>
      <c r="F390" s="443"/>
    </row>
    <row r="391" spans="1:6">
      <c r="A391" s="253"/>
      <c r="B391" s="442"/>
      <c r="C391" s="344"/>
      <c r="D391" s="345"/>
      <c r="E391" s="346"/>
      <c r="F391" s="443"/>
    </row>
    <row r="392" spans="1:6">
      <c r="A392" s="253"/>
      <c r="B392" s="442"/>
      <c r="C392" s="344"/>
      <c r="D392" s="345"/>
      <c r="E392" s="346"/>
      <c r="F392" s="443"/>
    </row>
    <row r="393" spans="1:6">
      <c r="A393" s="253"/>
      <c r="B393" s="442"/>
      <c r="C393" s="344"/>
      <c r="D393" s="345"/>
      <c r="E393" s="346"/>
      <c r="F393" s="443"/>
    </row>
    <row r="394" spans="1:6">
      <c r="A394" s="253"/>
      <c r="B394" s="442"/>
      <c r="C394" s="344"/>
      <c r="D394" s="345"/>
      <c r="E394" s="346"/>
      <c r="F394" s="443"/>
    </row>
    <row r="395" spans="1:6">
      <c r="A395" s="253"/>
      <c r="B395" s="442"/>
      <c r="C395" s="344"/>
      <c r="D395" s="345"/>
      <c r="E395" s="346"/>
      <c r="F395" s="443"/>
    </row>
    <row r="396" spans="1:6">
      <c r="A396" s="253"/>
      <c r="B396" s="442"/>
      <c r="C396" s="344"/>
      <c r="D396" s="345"/>
      <c r="E396" s="346"/>
      <c r="F396" s="443"/>
    </row>
    <row r="397" spans="1:6">
      <c r="A397" s="253"/>
      <c r="B397" s="442"/>
      <c r="C397" s="344"/>
      <c r="D397" s="345"/>
      <c r="E397" s="346"/>
      <c r="F397" s="443"/>
    </row>
    <row r="398" spans="1:6">
      <c r="A398" s="253"/>
      <c r="B398" s="442"/>
      <c r="C398" s="344"/>
      <c r="D398" s="345"/>
      <c r="E398" s="346"/>
      <c r="F398" s="443"/>
    </row>
    <row r="399" spans="1:6">
      <c r="A399" s="253"/>
      <c r="B399" s="442"/>
      <c r="C399" s="344"/>
      <c r="D399" s="345"/>
      <c r="E399" s="346"/>
      <c r="F399" s="443"/>
    </row>
    <row r="400" spans="1:6">
      <c r="A400" s="253"/>
      <c r="B400" s="442"/>
      <c r="C400" s="344"/>
      <c r="D400" s="345"/>
      <c r="E400" s="346"/>
      <c r="F400" s="443"/>
    </row>
    <row r="401" spans="1:6">
      <c r="A401" s="253"/>
      <c r="B401" s="442"/>
      <c r="C401" s="344"/>
      <c r="D401" s="345"/>
      <c r="E401" s="346"/>
      <c r="F401" s="443"/>
    </row>
    <row r="402" spans="1:6">
      <c r="A402" s="253"/>
      <c r="B402" s="442"/>
      <c r="C402" s="344"/>
      <c r="D402" s="345"/>
      <c r="E402" s="346"/>
      <c r="F402" s="443"/>
    </row>
    <row r="403" spans="1:6">
      <c r="A403" s="253"/>
      <c r="B403" s="442"/>
      <c r="C403" s="344"/>
      <c r="D403" s="345"/>
      <c r="E403" s="346"/>
      <c r="F403" s="443"/>
    </row>
    <row r="404" spans="1:6">
      <c r="A404" s="253"/>
      <c r="B404" s="442"/>
      <c r="C404" s="344"/>
      <c r="D404" s="345"/>
      <c r="E404" s="346"/>
      <c r="F404" s="443"/>
    </row>
    <row r="405" spans="1:6">
      <c r="A405" s="253"/>
      <c r="B405" s="442"/>
      <c r="C405" s="344"/>
      <c r="D405" s="345"/>
      <c r="E405" s="346"/>
      <c r="F405" s="443"/>
    </row>
    <row r="406" spans="1:6">
      <c r="A406" s="253"/>
      <c r="B406" s="442"/>
      <c r="C406" s="344"/>
      <c r="D406" s="345"/>
      <c r="E406" s="346"/>
      <c r="F406" s="443"/>
    </row>
    <row r="407" spans="1:6">
      <c r="A407" s="253"/>
      <c r="B407" s="442"/>
      <c r="C407" s="344"/>
      <c r="D407" s="345"/>
      <c r="E407" s="346"/>
      <c r="F407" s="443"/>
    </row>
    <row r="408" spans="1:6">
      <c r="A408" s="253"/>
      <c r="B408" s="442"/>
      <c r="C408" s="344"/>
      <c r="D408" s="345"/>
      <c r="E408" s="346"/>
      <c r="F408" s="443"/>
    </row>
    <row r="409" spans="1:6">
      <c r="A409" s="253"/>
      <c r="B409" s="442"/>
      <c r="C409" s="344"/>
      <c r="D409" s="345"/>
      <c r="E409" s="346"/>
      <c r="F409" s="443"/>
    </row>
    <row r="410" spans="1:6">
      <c r="A410" s="253"/>
      <c r="B410" s="442"/>
      <c r="C410" s="344"/>
      <c r="D410" s="345"/>
      <c r="E410" s="346"/>
      <c r="F410" s="443"/>
    </row>
    <row r="411" spans="1:6">
      <c r="A411" s="253"/>
      <c r="B411" s="442"/>
      <c r="C411" s="344"/>
      <c r="D411" s="345"/>
      <c r="E411" s="346"/>
      <c r="F411" s="443"/>
    </row>
    <row r="412" spans="1:6">
      <c r="A412" s="253"/>
      <c r="B412" s="442"/>
      <c r="C412" s="344"/>
      <c r="D412" s="345"/>
      <c r="E412" s="346"/>
      <c r="F412" s="443"/>
    </row>
    <row r="413" spans="1:6">
      <c r="A413" s="253"/>
      <c r="B413" s="442"/>
      <c r="C413" s="344"/>
      <c r="D413" s="345"/>
      <c r="E413" s="346"/>
      <c r="F413" s="443"/>
    </row>
    <row r="414" spans="1:6">
      <c r="A414" s="253"/>
      <c r="B414" s="442"/>
      <c r="C414" s="344"/>
      <c r="D414" s="345"/>
      <c r="E414" s="346"/>
      <c r="F414" s="443"/>
    </row>
    <row r="415" spans="1:6">
      <c r="A415" s="253"/>
      <c r="B415" s="442"/>
      <c r="C415" s="344"/>
      <c r="D415" s="345"/>
      <c r="E415" s="346"/>
      <c r="F415" s="443"/>
    </row>
    <row r="416" spans="1:6">
      <c r="A416" s="253"/>
      <c r="B416" s="442"/>
      <c r="C416" s="344"/>
      <c r="D416" s="345"/>
      <c r="E416" s="346"/>
      <c r="F416" s="443"/>
    </row>
    <row r="417" spans="1:6">
      <c r="A417" s="253"/>
      <c r="B417" s="442"/>
      <c r="C417" s="344"/>
      <c r="D417" s="345"/>
      <c r="E417" s="346"/>
      <c r="F417" s="443"/>
    </row>
    <row r="418" spans="1:6">
      <c r="A418" s="253"/>
      <c r="B418" s="442"/>
      <c r="C418" s="344"/>
      <c r="D418" s="345"/>
      <c r="E418" s="346"/>
      <c r="F418" s="443"/>
    </row>
    <row r="419" spans="1:6">
      <c r="A419" s="253"/>
      <c r="B419" s="442"/>
      <c r="C419" s="344"/>
      <c r="D419" s="345"/>
      <c r="E419" s="346"/>
      <c r="F419" s="443"/>
    </row>
    <row r="420" spans="1:6">
      <c r="A420" s="253"/>
      <c r="B420" s="442"/>
      <c r="C420" s="344"/>
      <c r="D420" s="345"/>
      <c r="E420" s="346"/>
      <c r="F420" s="443"/>
    </row>
    <row r="421" spans="1:6">
      <c r="A421" s="253"/>
      <c r="B421" s="442"/>
      <c r="C421" s="344"/>
      <c r="D421" s="345"/>
      <c r="E421" s="346"/>
      <c r="F421" s="443"/>
    </row>
    <row r="422" spans="1:6">
      <c r="A422" s="253"/>
      <c r="B422" s="442"/>
      <c r="C422" s="344"/>
      <c r="D422" s="345"/>
      <c r="E422" s="346"/>
      <c r="F422" s="443"/>
    </row>
    <row r="423" spans="1:6">
      <c r="A423" s="253"/>
      <c r="B423" s="442"/>
      <c r="C423" s="344"/>
      <c r="D423" s="345"/>
      <c r="E423" s="346"/>
      <c r="F423" s="443"/>
    </row>
    <row r="424" spans="1:6">
      <c r="A424" s="253"/>
      <c r="B424" s="442"/>
      <c r="C424" s="344"/>
      <c r="D424" s="345"/>
      <c r="E424" s="346"/>
      <c r="F424" s="443"/>
    </row>
    <row r="425" spans="1:6">
      <c r="A425" s="253"/>
      <c r="B425" s="442"/>
      <c r="C425" s="344"/>
      <c r="D425" s="345"/>
      <c r="E425" s="346"/>
      <c r="F425" s="443"/>
    </row>
    <row r="426" spans="1:6">
      <c r="A426" s="253"/>
      <c r="B426" s="442"/>
      <c r="C426" s="344"/>
      <c r="D426" s="345"/>
      <c r="E426" s="346"/>
      <c r="F426" s="443"/>
    </row>
    <row r="427" spans="1:6">
      <c r="A427" s="253"/>
      <c r="B427" s="442"/>
      <c r="C427" s="344"/>
      <c r="D427" s="345"/>
      <c r="E427" s="346"/>
      <c r="F427" s="443"/>
    </row>
    <row r="428" spans="1:6">
      <c r="A428" s="253"/>
      <c r="B428" s="442"/>
      <c r="C428" s="344"/>
      <c r="D428" s="345"/>
      <c r="E428" s="346"/>
      <c r="F428" s="443"/>
    </row>
    <row r="429" spans="1:6">
      <c r="A429" s="253"/>
      <c r="B429" s="442"/>
      <c r="C429" s="344"/>
      <c r="D429" s="345"/>
      <c r="E429" s="346"/>
      <c r="F429" s="443"/>
    </row>
    <row r="430" spans="1:6">
      <c r="A430" s="253"/>
      <c r="B430" s="442"/>
      <c r="C430" s="344"/>
      <c r="D430" s="345"/>
      <c r="E430" s="346"/>
      <c r="F430" s="443"/>
    </row>
    <row r="431" spans="1:6">
      <c r="A431" s="253"/>
      <c r="B431" s="442"/>
      <c r="C431" s="344"/>
      <c r="D431" s="345"/>
      <c r="E431" s="346"/>
      <c r="F431" s="443"/>
    </row>
    <row r="432" spans="1:6">
      <c r="A432" s="253"/>
      <c r="B432" s="442"/>
      <c r="C432" s="344"/>
      <c r="D432" s="345"/>
      <c r="E432" s="346"/>
      <c r="F432" s="443"/>
    </row>
    <row r="433" spans="1:6">
      <c r="A433" s="253"/>
      <c r="B433" s="442"/>
      <c r="C433" s="344"/>
      <c r="D433" s="345"/>
      <c r="E433" s="346"/>
      <c r="F433" s="443"/>
    </row>
    <row r="434" spans="1:6">
      <c r="A434" s="253"/>
      <c r="B434" s="442"/>
      <c r="C434" s="344"/>
      <c r="D434" s="345"/>
      <c r="E434" s="346"/>
      <c r="F434" s="443"/>
    </row>
    <row r="435" spans="1:6">
      <c r="A435" s="253"/>
      <c r="B435" s="442"/>
      <c r="C435" s="344"/>
      <c r="D435" s="345"/>
      <c r="E435" s="346"/>
      <c r="F435" s="443"/>
    </row>
    <row r="436" spans="1:6">
      <c r="A436" s="253"/>
      <c r="B436" s="442"/>
      <c r="C436" s="344"/>
      <c r="D436" s="345"/>
      <c r="E436" s="346"/>
      <c r="F436" s="443"/>
    </row>
    <row r="437" spans="1:6">
      <c r="A437" s="253"/>
      <c r="B437" s="442"/>
      <c r="C437" s="344"/>
      <c r="D437" s="345"/>
      <c r="E437" s="346"/>
      <c r="F437" s="443"/>
    </row>
    <row r="438" spans="1:6">
      <c r="A438" s="253"/>
      <c r="B438" s="442"/>
      <c r="C438" s="344"/>
      <c r="D438" s="345"/>
      <c r="E438" s="346"/>
      <c r="F438" s="443"/>
    </row>
    <row r="439" spans="1:6">
      <c r="A439" s="253"/>
      <c r="B439" s="442"/>
      <c r="C439" s="344"/>
      <c r="D439" s="345"/>
      <c r="E439" s="346"/>
      <c r="F439" s="443"/>
    </row>
    <row r="440" spans="1:6">
      <c r="A440" s="253"/>
      <c r="B440" s="442"/>
      <c r="C440" s="344"/>
      <c r="D440" s="345"/>
      <c r="E440" s="346"/>
      <c r="F440" s="443"/>
    </row>
    <row r="441" spans="1:6">
      <c r="A441" s="253"/>
      <c r="B441" s="442"/>
      <c r="C441" s="344"/>
      <c r="D441" s="345"/>
      <c r="E441" s="346"/>
      <c r="F441" s="443"/>
    </row>
    <row r="442" spans="1:6">
      <c r="A442" s="253"/>
      <c r="B442" s="442"/>
      <c r="C442" s="344"/>
      <c r="D442" s="345"/>
      <c r="E442" s="346"/>
      <c r="F442" s="443"/>
    </row>
    <row r="443" spans="1:6">
      <c r="A443" s="253"/>
      <c r="B443" s="442"/>
      <c r="C443" s="344"/>
      <c r="D443" s="345"/>
      <c r="E443" s="346"/>
      <c r="F443" s="443"/>
    </row>
    <row r="444" spans="1:6">
      <c r="A444" s="253"/>
      <c r="B444" s="442"/>
      <c r="C444" s="344"/>
      <c r="D444" s="345"/>
      <c r="E444" s="346"/>
      <c r="F444" s="443"/>
    </row>
    <row r="445" spans="1:6">
      <c r="A445" s="253"/>
      <c r="B445" s="442"/>
      <c r="C445" s="344"/>
      <c r="D445" s="345"/>
      <c r="E445" s="346"/>
      <c r="F445" s="443"/>
    </row>
    <row r="446" spans="1:6">
      <c r="A446" s="253"/>
      <c r="B446" s="442"/>
      <c r="C446" s="344"/>
      <c r="D446" s="345"/>
      <c r="E446" s="346"/>
      <c r="F446" s="443"/>
    </row>
    <row r="447" spans="1:6">
      <c r="A447" s="253"/>
      <c r="B447" s="442"/>
      <c r="C447" s="344"/>
      <c r="D447" s="345"/>
      <c r="E447" s="346"/>
      <c r="F447" s="443"/>
    </row>
    <row r="448" spans="1:6">
      <c r="A448" s="253"/>
      <c r="B448" s="442"/>
      <c r="C448" s="344"/>
      <c r="D448" s="345"/>
      <c r="E448" s="346"/>
      <c r="F448" s="443"/>
    </row>
    <row r="449" spans="1:6">
      <c r="A449" s="253"/>
      <c r="B449" s="442"/>
      <c r="C449" s="344"/>
      <c r="D449" s="345"/>
      <c r="E449" s="346"/>
      <c r="F449" s="443"/>
    </row>
    <row r="450" spans="1:6">
      <c r="A450" s="253"/>
      <c r="B450" s="442"/>
      <c r="C450" s="344"/>
      <c r="D450" s="345"/>
      <c r="E450" s="346"/>
      <c r="F450" s="443"/>
    </row>
    <row r="451" spans="1:6">
      <c r="A451" s="253"/>
      <c r="B451" s="442"/>
      <c r="C451" s="344"/>
      <c r="D451" s="345"/>
      <c r="E451" s="346"/>
      <c r="F451" s="443"/>
    </row>
    <row r="452" spans="1:6">
      <c r="A452" s="253"/>
      <c r="B452" s="442"/>
      <c r="C452" s="344"/>
      <c r="D452" s="345"/>
      <c r="E452" s="346"/>
      <c r="F452" s="443"/>
    </row>
    <row r="453" spans="1:6">
      <c r="A453" s="253"/>
      <c r="B453" s="442"/>
      <c r="C453" s="344"/>
      <c r="D453" s="345"/>
      <c r="E453" s="346"/>
      <c r="F453" s="443"/>
    </row>
    <row r="454" spans="1:6">
      <c r="A454" s="253"/>
      <c r="B454" s="442"/>
      <c r="C454" s="344"/>
      <c r="D454" s="345"/>
      <c r="E454" s="346"/>
      <c r="F454" s="443"/>
    </row>
    <row r="455" spans="1:6">
      <c r="A455" s="253"/>
      <c r="B455" s="442"/>
      <c r="C455" s="344"/>
      <c r="D455" s="345"/>
      <c r="E455" s="346"/>
      <c r="F455" s="443"/>
    </row>
    <row r="456" spans="1:6">
      <c r="A456" s="253"/>
      <c r="B456" s="442"/>
      <c r="C456" s="344"/>
      <c r="D456" s="345"/>
      <c r="E456" s="346"/>
      <c r="F456" s="443"/>
    </row>
    <row r="457" spans="1:6">
      <c r="A457" s="253"/>
      <c r="B457" s="442"/>
      <c r="C457" s="344"/>
      <c r="D457" s="345"/>
      <c r="E457" s="346"/>
      <c r="F457" s="443"/>
    </row>
    <row r="458" spans="1:6">
      <c r="A458" s="253"/>
      <c r="B458" s="442"/>
      <c r="C458" s="344"/>
      <c r="D458" s="345"/>
      <c r="E458" s="346"/>
      <c r="F458" s="443"/>
    </row>
    <row r="459" spans="1:6">
      <c r="A459" s="253"/>
      <c r="B459" s="442"/>
      <c r="C459" s="344"/>
      <c r="D459" s="345"/>
      <c r="E459" s="346"/>
      <c r="F459" s="443"/>
    </row>
    <row r="460" spans="1:6">
      <c r="A460" s="253"/>
      <c r="B460" s="442"/>
      <c r="C460" s="344"/>
      <c r="D460" s="345"/>
      <c r="E460" s="346"/>
      <c r="F460" s="443"/>
    </row>
    <row r="461" spans="1:6">
      <c r="A461" s="253"/>
      <c r="B461" s="442"/>
      <c r="C461" s="344"/>
      <c r="D461" s="345"/>
      <c r="E461" s="346"/>
      <c r="F461" s="443"/>
    </row>
    <row r="462" spans="1:6">
      <c r="A462" s="253"/>
      <c r="B462" s="442"/>
      <c r="C462" s="344"/>
      <c r="D462" s="345"/>
      <c r="E462" s="346"/>
      <c r="F462" s="443"/>
    </row>
    <row r="463" spans="1:6">
      <c r="A463" s="253"/>
      <c r="B463" s="442"/>
      <c r="C463" s="344"/>
      <c r="D463" s="345"/>
      <c r="E463" s="346"/>
      <c r="F463" s="443"/>
    </row>
    <row r="464" spans="1:6">
      <c r="A464" s="253"/>
      <c r="B464" s="442"/>
      <c r="C464" s="344"/>
      <c r="D464" s="345"/>
      <c r="E464" s="346"/>
      <c r="F464" s="443"/>
    </row>
    <row r="465" spans="1:6">
      <c r="A465" s="253"/>
      <c r="B465" s="442"/>
      <c r="C465" s="344"/>
      <c r="D465" s="345"/>
      <c r="E465" s="346"/>
      <c r="F465" s="443"/>
    </row>
    <row r="466" spans="1:6">
      <c r="A466" s="253"/>
      <c r="B466" s="442"/>
      <c r="C466" s="344"/>
      <c r="D466" s="345"/>
      <c r="E466" s="346"/>
      <c r="F466" s="443"/>
    </row>
    <row r="467" spans="1:6">
      <c r="A467" s="253"/>
      <c r="B467" s="442"/>
      <c r="C467" s="344"/>
      <c r="D467" s="345"/>
      <c r="E467" s="346"/>
      <c r="F467" s="443"/>
    </row>
    <row r="468" spans="1:6">
      <c r="A468" s="253"/>
      <c r="B468" s="442"/>
      <c r="C468" s="344"/>
      <c r="D468" s="345"/>
      <c r="E468" s="346"/>
      <c r="F468" s="443"/>
    </row>
    <row r="469" spans="1:6">
      <c r="A469" s="253"/>
      <c r="B469" s="442"/>
      <c r="C469" s="344"/>
      <c r="D469" s="345"/>
      <c r="E469" s="346"/>
      <c r="F469" s="443"/>
    </row>
    <row r="470" spans="1:6">
      <c r="A470" s="253"/>
      <c r="B470" s="442"/>
      <c r="C470" s="344"/>
      <c r="D470" s="345"/>
      <c r="E470" s="346"/>
      <c r="F470" s="443"/>
    </row>
    <row r="471" spans="1:6">
      <c r="A471" s="253"/>
      <c r="B471" s="442"/>
      <c r="C471" s="344"/>
      <c r="D471" s="345"/>
      <c r="E471" s="346"/>
      <c r="F471" s="443"/>
    </row>
    <row r="472" spans="1:6">
      <c r="A472" s="253"/>
      <c r="B472" s="442"/>
      <c r="C472" s="344"/>
      <c r="D472" s="345"/>
      <c r="E472" s="346"/>
      <c r="F472" s="443"/>
    </row>
    <row r="473" spans="1:6">
      <c r="A473" s="253"/>
      <c r="B473" s="442"/>
      <c r="C473" s="344"/>
      <c r="D473" s="345"/>
      <c r="E473" s="346"/>
      <c r="F473" s="443"/>
    </row>
    <row r="474" spans="1:6">
      <c r="A474" s="253"/>
      <c r="B474" s="442"/>
      <c r="C474" s="344"/>
      <c r="D474" s="345"/>
      <c r="E474" s="346"/>
      <c r="F474" s="443"/>
    </row>
    <row r="475" spans="1:6">
      <c r="A475" s="253"/>
      <c r="B475" s="442"/>
      <c r="C475" s="344"/>
      <c r="D475" s="345"/>
      <c r="E475" s="346"/>
      <c r="F475" s="443"/>
    </row>
    <row r="476" spans="1:6">
      <c r="A476" s="253"/>
      <c r="B476" s="442"/>
      <c r="C476" s="344"/>
      <c r="D476" s="345"/>
      <c r="E476" s="346"/>
      <c r="F476" s="443"/>
    </row>
    <row r="477" spans="1:6">
      <c r="A477" s="253"/>
      <c r="B477" s="442"/>
      <c r="C477" s="344"/>
      <c r="D477" s="345"/>
      <c r="E477" s="346"/>
      <c r="F477" s="443"/>
    </row>
    <row r="478" spans="1:6">
      <c r="A478" s="253"/>
      <c r="B478" s="442"/>
      <c r="C478" s="344"/>
      <c r="D478" s="345"/>
      <c r="E478" s="346"/>
      <c r="F478" s="443"/>
    </row>
    <row r="479" spans="1:6">
      <c r="A479" s="253"/>
      <c r="B479" s="442"/>
      <c r="C479" s="344"/>
      <c r="D479" s="345"/>
      <c r="E479" s="346"/>
      <c r="F479" s="443"/>
    </row>
    <row r="480" spans="1:6">
      <c r="A480" s="253"/>
      <c r="B480" s="442"/>
      <c r="C480" s="344"/>
      <c r="D480" s="345"/>
      <c r="E480" s="346"/>
      <c r="F480" s="443"/>
    </row>
    <row r="481" spans="1:6">
      <c r="A481" s="253"/>
      <c r="B481" s="442"/>
      <c r="C481" s="344"/>
      <c r="D481" s="345"/>
      <c r="E481" s="346"/>
      <c r="F481" s="443"/>
    </row>
    <row r="482" spans="1:6">
      <c r="A482" s="253"/>
      <c r="B482" s="442"/>
      <c r="C482" s="344"/>
      <c r="D482" s="345"/>
      <c r="E482" s="346"/>
      <c r="F482" s="443"/>
    </row>
    <row r="483" spans="1:6">
      <c r="A483" s="253"/>
      <c r="B483" s="442"/>
      <c r="C483" s="344"/>
      <c r="D483" s="345"/>
      <c r="E483" s="346"/>
      <c r="F483" s="443"/>
    </row>
    <row r="484" spans="1:6">
      <c r="A484" s="253"/>
      <c r="B484" s="442"/>
      <c r="C484" s="344"/>
      <c r="D484" s="345"/>
      <c r="E484" s="346"/>
      <c r="F484" s="443"/>
    </row>
    <row r="485" spans="1:6">
      <c r="A485" s="253"/>
      <c r="B485" s="442"/>
      <c r="C485" s="344"/>
      <c r="D485" s="345"/>
      <c r="E485" s="346"/>
      <c r="F485" s="443"/>
    </row>
    <row r="486" spans="1:6">
      <c r="A486" s="253"/>
      <c r="B486" s="442"/>
      <c r="C486" s="344"/>
      <c r="D486" s="345"/>
      <c r="E486" s="346"/>
      <c r="F486" s="443"/>
    </row>
    <row r="487" spans="1:6">
      <c r="A487" s="253"/>
      <c r="B487" s="442"/>
      <c r="C487" s="344"/>
      <c r="D487" s="345"/>
      <c r="E487" s="346"/>
      <c r="F487" s="443"/>
    </row>
    <row r="488" spans="1:6">
      <c r="A488" s="253"/>
      <c r="B488" s="442"/>
      <c r="C488" s="344"/>
      <c r="D488" s="345"/>
      <c r="E488" s="346"/>
      <c r="F488" s="443"/>
    </row>
    <row r="489" spans="1:6">
      <c r="A489" s="253"/>
      <c r="B489" s="442"/>
      <c r="C489" s="344"/>
      <c r="D489" s="345"/>
      <c r="E489" s="346"/>
      <c r="F489" s="443"/>
    </row>
    <row r="490" spans="1:6">
      <c r="A490" s="253"/>
      <c r="B490" s="442"/>
      <c r="C490" s="344"/>
      <c r="D490" s="345"/>
      <c r="E490" s="346"/>
      <c r="F490" s="443"/>
    </row>
    <row r="491" spans="1:6">
      <c r="A491" s="253"/>
      <c r="B491" s="442"/>
      <c r="C491" s="344"/>
      <c r="D491" s="345"/>
      <c r="E491" s="346"/>
      <c r="F491" s="443"/>
    </row>
    <row r="492" spans="1:6">
      <c r="A492" s="253"/>
      <c r="B492" s="442"/>
      <c r="C492" s="344"/>
      <c r="D492" s="345"/>
      <c r="E492" s="346"/>
      <c r="F492" s="443"/>
    </row>
    <row r="493" spans="1:6">
      <c r="A493" s="253"/>
      <c r="B493" s="442"/>
      <c r="C493" s="344"/>
      <c r="D493" s="345"/>
      <c r="E493" s="346"/>
      <c r="F493" s="443"/>
    </row>
    <row r="494" spans="1:6">
      <c r="A494" s="253"/>
      <c r="B494" s="442"/>
      <c r="C494" s="344"/>
      <c r="D494" s="345"/>
      <c r="E494" s="346"/>
      <c r="F494" s="443"/>
    </row>
    <row r="495" spans="1:6">
      <c r="A495" s="253"/>
      <c r="B495" s="442"/>
      <c r="C495" s="344"/>
      <c r="D495" s="345"/>
      <c r="E495" s="346"/>
      <c r="F495" s="443"/>
    </row>
    <row r="496" spans="1:6">
      <c r="A496" s="253"/>
      <c r="B496" s="442"/>
      <c r="C496" s="344"/>
      <c r="D496" s="345"/>
      <c r="E496" s="346"/>
      <c r="F496" s="443"/>
    </row>
    <row r="497" spans="1:6">
      <c r="A497" s="253"/>
      <c r="B497" s="442"/>
      <c r="C497" s="344"/>
      <c r="D497" s="345"/>
      <c r="E497" s="346"/>
      <c r="F497" s="443"/>
    </row>
    <row r="498" spans="1:6">
      <c r="A498" s="253"/>
      <c r="B498" s="442"/>
      <c r="C498" s="344"/>
      <c r="D498" s="345"/>
      <c r="E498" s="346"/>
      <c r="F498" s="443"/>
    </row>
    <row r="499" spans="1:6">
      <c r="A499" s="253"/>
      <c r="B499" s="442"/>
      <c r="C499" s="344"/>
      <c r="D499" s="345"/>
      <c r="E499" s="346"/>
      <c r="F499" s="443"/>
    </row>
    <row r="500" spans="1:6">
      <c r="A500" s="253"/>
      <c r="B500" s="442"/>
      <c r="C500" s="344"/>
      <c r="D500" s="345"/>
      <c r="E500" s="346"/>
      <c r="F500" s="443"/>
    </row>
    <row r="501" spans="1:6">
      <c r="A501" s="253"/>
      <c r="B501" s="442"/>
      <c r="C501" s="344"/>
      <c r="D501" s="345"/>
      <c r="E501" s="346"/>
      <c r="F501" s="443"/>
    </row>
    <row r="502" spans="1:6">
      <c r="A502" s="253"/>
      <c r="B502" s="442"/>
      <c r="C502" s="344"/>
      <c r="D502" s="345"/>
      <c r="E502" s="346"/>
      <c r="F502" s="443"/>
    </row>
    <row r="503" spans="1:6">
      <c r="A503" s="253"/>
      <c r="B503" s="442"/>
      <c r="C503" s="344"/>
      <c r="D503" s="345"/>
      <c r="E503" s="346"/>
      <c r="F503" s="443"/>
    </row>
    <row r="504" spans="1:6">
      <c r="A504" s="253"/>
      <c r="B504" s="442"/>
      <c r="C504" s="344"/>
      <c r="D504" s="345"/>
      <c r="E504" s="346"/>
      <c r="F504" s="443"/>
    </row>
    <row r="505" spans="1:6">
      <c r="A505" s="253"/>
      <c r="B505" s="442"/>
      <c r="C505" s="344"/>
      <c r="D505" s="345"/>
      <c r="E505" s="346"/>
      <c r="F505" s="443"/>
    </row>
    <row r="506" spans="1:6">
      <c r="A506" s="253"/>
      <c r="B506" s="442"/>
      <c r="C506" s="344"/>
      <c r="D506" s="345"/>
      <c r="E506" s="346"/>
      <c r="F506" s="443"/>
    </row>
    <row r="507" spans="1:6">
      <c r="A507" s="253"/>
      <c r="B507" s="442"/>
      <c r="C507" s="344"/>
      <c r="D507" s="345"/>
      <c r="E507" s="346"/>
      <c r="F507" s="443"/>
    </row>
    <row r="508" spans="1:6">
      <c r="A508" s="253"/>
      <c r="B508" s="442"/>
      <c r="C508" s="344"/>
      <c r="D508" s="345"/>
      <c r="E508" s="346"/>
      <c r="F508" s="443"/>
    </row>
  </sheetData>
  <protectedRanges>
    <protectedRange password="CACF" sqref="B25" name="Range1_1_2_1_1"/>
    <protectedRange password="CACF" sqref="B21" name="Range1_1_2"/>
  </protectedRanges>
  <mergeCells count="6">
    <mergeCell ref="C227:D227"/>
    <mergeCell ref="B12:F12"/>
    <mergeCell ref="B42:F42"/>
    <mergeCell ref="E223:F223"/>
    <mergeCell ref="C225:D225"/>
    <mergeCell ref="C226:D226"/>
  </mergeCells>
  <pageMargins left="0.7" right="0.7" top="0.75" bottom="0.75" header="0.3" footer="0.3"/>
  <pageSetup paperSize="9" scale="76" orientation="portrait" useFirstPageNumber="1" horizontalDpi="360" verticalDpi="360" r:id="rId1"/>
  <headerFooter alignWithMargins="0">
    <oddFooter>&amp;C&amp;P</oddFooter>
  </headerFooter>
  <rowBreaks count="5" manualBreakCount="5">
    <brk id="19" max="5" man="1"/>
    <brk id="40" max="5" man="1"/>
    <brk id="125" max="5" man="1"/>
    <brk id="136" max="5" man="1"/>
    <brk id="20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showOutlineSymbols="0" view="pageBreakPreview" topLeftCell="A100" zoomScaleSheetLayoutView="100" zoomScalePageLayoutView="70" workbookViewId="0">
      <selection activeCell="E103" sqref="E103"/>
    </sheetView>
  </sheetViews>
  <sheetFormatPr defaultRowHeight="14.25"/>
  <cols>
    <col min="1" max="1" width="8" style="101" bestFit="1" customWidth="1"/>
    <col min="2" max="2" width="44.5703125" style="101" bestFit="1" customWidth="1"/>
    <col min="3" max="3" width="5.140625" style="101" customWidth="1"/>
    <col min="4" max="4" width="8" style="101" bestFit="1" customWidth="1"/>
    <col min="5" max="5" width="9.28515625" style="542" customWidth="1"/>
    <col min="6" max="6" width="14.140625" style="542" customWidth="1"/>
    <col min="7" max="7" width="7.28515625" style="101" bestFit="1" customWidth="1"/>
    <col min="8" max="16384" width="9.140625" style="101"/>
  </cols>
  <sheetData>
    <row r="1" spans="1:6" ht="14.25" customHeight="1">
      <c r="A1" s="502" t="s">
        <v>255</v>
      </c>
      <c r="B1" s="502"/>
      <c r="C1" s="502"/>
      <c r="D1" s="502"/>
      <c r="E1" s="502"/>
      <c r="F1" s="502"/>
    </row>
    <row r="2" spans="1:6" ht="20.25">
      <c r="A2" s="100"/>
      <c r="B2" s="100"/>
    </row>
    <row r="3" spans="1:6" ht="245.25" customHeight="1">
      <c r="A3" s="100"/>
      <c r="B3" s="102" t="s">
        <v>379</v>
      </c>
    </row>
    <row r="4" spans="1:6">
      <c r="A4" s="101" t="s">
        <v>193</v>
      </c>
    </row>
    <row r="5" spans="1:6" ht="15">
      <c r="A5" s="103" t="s">
        <v>191</v>
      </c>
    </row>
    <row r="6" spans="1:6">
      <c r="A6" s="101" t="s">
        <v>193</v>
      </c>
    </row>
    <row r="7" spans="1:6" ht="15">
      <c r="A7" s="104" t="s">
        <v>194</v>
      </c>
      <c r="B7" s="105" t="s">
        <v>195</v>
      </c>
    </row>
    <row r="8" spans="1:6">
      <c r="A8" s="106"/>
      <c r="B8" s="107"/>
    </row>
    <row r="9" spans="1:6">
      <c r="A9" s="101" t="s">
        <v>193</v>
      </c>
    </row>
    <row r="10" spans="1:6" ht="15">
      <c r="A10" s="106" t="s">
        <v>196</v>
      </c>
      <c r="B10" s="143"/>
    </row>
    <row r="11" spans="1:6" ht="99.75">
      <c r="A11" s="106"/>
      <c r="B11" s="107" t="s">
        <v>192</v>
      </c>
    </row>
    <row r="12" spans="1:6">
      <c r="A12" s="106"/>
      <c r="B12" s="107" t="s">
        <v>197</v>
      </c>
    </row>
    <row r="13" spans="1:6">
      <c r="A13" s="106"/>
      <c r="B13" s="107" t="s">
        <v>356</v>
      </c>
    </row>
    <row r="14" spans="1:6">
      <c r="A14" s="106"/>
      <c r="B14" s="107" t="s">
        <v>198</v>
      </c>
    </row>
    <row r="15" spans="1:6">
      <c r="A15" s="106"/>
      <c r="B15" s="107" t="s">
        <v>199</v>
      </c>
    </row>
    <row r="16" spans="1:6">
      <c r="A16" s="106"/>
      <c r="B16" s="107" t="s">
        <v>200</v>
      </c>
    </row>
    <row r="17" spans="1:6">
      <c r="A17" s="106"/>
      <c r="B17" s="107" t="s">
        <v>201</v>
      </c>
    </row>
    <row r="18" spans="1:6">
      <c r="A18" s="106"/>
      <c r="B18" s="107" t="s">
        <v>202</v>
      </c>
    </row>
    <row r="19" spans="1:6">
      <c r="A19" s="106"/>
      <c r="B19" s="107" t="s">
        <v>203</v>
      </c>
    </row>
    <row r="20" spans="1:6" ht="15">
      <c r="A20" s="106"/>
      <c r="B20" s="145"/>
      <c r="C20" s="108" t="s">
        <v>9</v>
      </c>
      <c r="D20" s="109">
        <v>1</v>
      </c>
      <c r="E20" s="110"/>
      <c r="F20" s="110">
        <f>D20*E20</f>
        <v>0</v>
      </c>
    </row>
    <row r="21" spans="1:6">
      <c r="A21" s="106"/>
      <c r="B21" s="144"/>
    </row>
    <row r="22" spans="1:6">
      <c r="A22" s="106"/>
      <c r="B22" s="107"/>
    </row>
    <row r="23" spans="1:6">
      <c r="A23" s="106"/>
      <c r="B23" s="107"/>
    </row>
    <row r="24" spans="1:6">
      <c r="A24" s="106"/>
      <c r="B24" s="107"/>
    </row>
    <row r="25" spans="1:6" ht="15">
      <c r="A25" s="106" t="s">
        <v>204</v>
      </c>
      <c r="B25" s="143"/>
    </row>
    <row r="26" spans="1:6" ht="99.75">
      <c r="A26" s="106"/>
      <c r="B26" s="107" t="s">
        <v>205</v>
      </c>
    </row>
    <row r="27" spans="1:6">
      <c r="A27" s="106"/>
      <c r="B27" s="146"/>
    </row>
    <row r="28" spans="1:6">
      <c r="A28" s="106"/>
      <c r="B28" s="107" t="s">
        <v>197</v>
      </c>
    </row>
    <row r="29" spans="1:6">
      <c r="A29" s="106"/>
      <c r="B29" s="146" t="s">
        <v>356</v>
      </c>
    </row>
    <row r="30" spans="1:6">
      <c r="A30" s="106"/>
      <c r="B30" s="107" t="s">
        <v>198</v>
      </c>
    </row>
    <row r="31" spans="1:6">
      <c r="A31" s="106"/>
      <c r="B31" s="107" t="s">
        <v>206</v>
      </c>
    </row>
    <row r="32" spans="1:6">
      <c r="A32" s="106"/>
      <c r="B32" s="107" t="s">
        <v>207</v>
      </c>
    </row>
    <row r="33" spans="1:6">
      <c r="A33" s="106"/>
      <c r="B33" s="107" t="s">
        <v>201</v>
      </c>
    </row>
    <row r="34" spans="1:6">
      <c r="A34" s="106"/>
      <c r="B34" s="107" t="s">
        <v>208</v>
      </c>
    </row>
    <row r="35" spans="1:6">
      <c r="A35" s="106"/>
      <c r="B35" s="107" t="s">
        <v>209</v>
      </c>
    </row>
    <row r="36" spans="1:6" ht="15">
      <c r="A36" s="106"/>
      <c r="B36" s="145"/>
      <c r="C36" s="108" t="s">
        <v>9</v>
      </c>
      <c r="D36" s="109">
        <v>1</v>
      </c>
      <c r="E36" s="110"/>
      <c r="F36" s="110">
        <f>D36*E36</f>
        <v>0</v>
      </c>
    </row>
    <row r="37" spans="1:6">
      <c r="A37" s="106"/>
      <c r="B37" s="144"/>
    </row>
    <row r="38" spans="1:6">
      <c r="A38" s="106"/>
      <c r="B38" s="107"/>
    </row>
    <row r="39" spans="1:6" ht="15">
      <c r="A39" s="104" t="s">
        <v>210</v>
      </c>
      <c r="B39" s="105" t="s">
        <v>211</v>
      </c>
    </row>
    <row r="40" spans="1:6" ht="104.25" customHeight="1">
      <c r="A40" s="106" t="s">
        <v>212</v>
      </c>
      <c r="B40" s="107" t="s">
        <v>213</v>
      </c>
    </row>
    <row r="41" spans="1:6">
      <c r="A41" s="101" t="s">
        <v>193</v>
      </c>
    </row>
    <row r="42" spans="1:6">
      <c r="A42" s="106" t="s">
        <v>214</v>
      </c>
      <c r="B42" s="107" t="s">
        <v>215</v>
      </c>
    </row>
    <row r="43" spans="1:6">
      <c r="A43" s="106"/>
      <c r="B43" s="107" t="s">
        <v>216</v>
      </c>
    </row>
    <row r="44" spans="1:6">
      <c r="A44" s="106"/>
      <c r="B44" s="107" t="s">
        <v>217</v>
      </c>
    </row>
    <row r="45" spans="1:6">
      <c r="A45" s="106"/>
      <c r="B45" s="107" t="s">
        <v>218</v>
      </c>
    </row>
    <row r="46" spans="1:6" ht="44.25" customHeight="1">
      <c r="A46" s="106"/>
      <c r="B46" s="107" t="s">
        <v>219</v>
      </c>
    </row>
    <row r="47" spans="1:6" ht="15">
      <c r="A47" s="106"/>
      <c r="B47" s="147"/>
      <c r="C47" s="108" t="s">
        <v>37</v>
      </c>
      <c r="D47" s="109">
        <v>4</v>
      </c>
      <c r="E47" s="110"/>
      <c r="F47" s="110">
        <f>D47*E47</f>
        <v>0</v>
      </c>
    </row>
    <row r="48" spans="1:6">
      <c r="A48" s="106"/>
      <c r="B48" s="146"/>
      <c r="C48" s="108"/>
      <c r="D48" s="109"/>
      <c r="E48" s="110"/>
      <c r="F48" s="110"/>
    </row>
    <row r="49" spans="1:6">
      <c r="A49" s="106"/>
      <c r="B49" s="107"/>
    </row>
    <row r="50" spans="1:6">
      <c r="A50" s="106" t="s">
        <v>220</v>
      </c>
      <c r="B50" s="107" t="s">
        <v>215</v>
      </c>
    </row>
    <row r="51" spans="1:6">
      <c r="A51" s="106"/>
      <c r="B51" s="107" t="s">
        <v>221</v>
      </c>
    </row>
    <row r="52" spans="1:6">
      <c r="A52" s="106"/>
      <c r="B52" s="107" t="s">
        <v>222</v>
      </c>
    </row>
    <row r="53" spans="1:6">
      <c r="A53" s="106"/>
      <c r="B53" s="107" t="s">
        <v>218</v>
      </c>
    </row>
    <row r="54" spans="1:6" ht="15">
      <c r="A54" s="106"/>
      <c r="B54" s="147"/>
      <c r="C54" s="108" t="s">
        <v>37</v>
      </c>
      <c r="D54" s="109">
        <v>1</v>
      </c>
      <c r="E54" s="110"/>
      <c r="F54" s="110">
        <f>D54*E54</f>
        <v>0</v>
      </c>
    </row>
    <row r="55" spans="1:6">
      <c r="A55" s="106"/>
      <c r="B55" s="146"/>
      <c r="C55" s="108"/>
      <c r="D55" s="109"/>
      <c r="E55" s="110"/>
      <c r="F55" s="110"/>
    </row>
    <row r="56" spans="1:6">
      <c r="A56" s="106"/>
      <c r="B56" s="107"/>
    </row>
    <row r="57" spans="1:6">
      <c r="A57" s="106" t="s">
        <v>223</v>
      </c>
      <c r="B57" s="107" t="s">
        <v>215</v>
      </c>
    </row>
    <row r="58" spans="1:6">
      <c r="A58" s="106"/>
      <c r="B58" s="107" t="s">
        <v>224</v>
      </c>
    </row>
    <row r="59" spans="1:6">
      <c r="A59" s="106"/>
      <c r="B59" s="107" t="s">
        <v>225</v>
      </c>
    </row>
    <row r="60" spans="1:6">
      <c r="A60" s="106"/>
      <c r="B60" s="107" t="s">
        <v>226</v>
      </c>
    </row>
    <row r="61" spans="1:6" ht="15">
      <c r="A61" s="106"/>
      <c r="B61" s="145"/>
      <c r="C61" s="108" t="s">
        <v>37</v>
      </c>
      <c r="D61" s="109">
        <v>1</v>
      </c>
      <c r="E61" s="110"/>
      <c r="F61" s="110">
        <f>D61*E61</f>
        <v>0</v>
      </c>
    </row>
    <row r="62" spans="1:6">
      <c r="A62" s="106"/>
      <c r="B62" s="144"/>
    </row>
    <row r="63" spans="1:6" ht="15">
      <c r="E63" s="111" t="s">
        <v>227</v>
      </c>
      <c r="F63" s="111">
        <f>SUM(F11:F61)</f>
        <v>0</v>
      </c>
    </row>
    <row r="66" spans="1:6" ht="15">
      <c r="A66" s="103" t="s">
        <v>228</v>
      </c>
    </row>
    <row r="68" spans="1:6" ht="15">
      <c r="A68" s="104" t="s">
        <v>194</v>
      </c>
      <c r="B68" s="105" t="s">
        <v>229</v>
      </c>
    </row>
    <row r="70" spans="1:6" ht="71.25">
      <c r="B70" s="112" t="s">
        <v>230</v>
      </c>
      <c r="E70" s="543"/>
    </row>
    <row r="71" spans="1:6">
      <c r="B71" s="101" t="s">
        <v>231</v>
      </c>
      <c r="C71" s="108" t="s">
        <v>37</v>
      </c>
      <c r="D71" s="109">
        <v>1</v>
      </c>
      <c r="F71" s="542">
        <f>D71*E71</f>
        <v>0</v>
      </c>
    </row>
    <row r="72" spans="1:6">
      <c r="B72" s="101" t="s">
        <v>232</v>
      </c>
      <c r="C72" s="108" t="s">
        <v>37</v>
      </c>
      <c r="D72" s="109">
        <v>1</v>
      </c>
      <c r="F72" s="542">
        <f t="shared" ref="F72:F76" si="0">D72*E72</f>
        <v>0</v>
      </c>
    </row>
    <row r="73" spans="1:6">
      <c r="B73" s="101" t="s">
        <v>233</v>
      </c>
      <c r="C73" s="108" t="s">
        <v>37</v>
      </c>
      <c r="D73" s="109">
        <v>1</v>
      </c>
      <c r="F73" s="542">
        <f t="shared" si="0"/>
        <v>0</v>
      </c>
    </row>
    <row r="74" spans="1:6">
      <c r="B74" s="101" t="s">
        <v>234</v>
      </c>
      <c r="C74" s="108" t="s">
        <v>37</v>
      </c>
      <c r="D74" s="109">
        <v>7</v>
      </c>
      <c r="E74" s="544"/>
      <c r="F74" s="542">
        <f t="shared" si="0"/>
        <v>0</v>
      </c>
    </row>
    <row r="75" spans="1:6">
      <c r="B75" s="101" t="s">
        <v>235</v>
      </c>
      <c r="C75" s="108" t="s">
        <v>37</v>
      </c>
      <c r="D75" s="109">
        <v>1</v>
      </c>
      <c r="F75" s="542">
        <f t="shared" si="0"/>
        <v>0</v>
      </c>
    </row>
    <row r="76" spans="1:6">
      <c r="B76" s="101" t="s">
        <v>236</v>
      </c>
      <c r="C76" s="108" t="s">
        <v>37</v>
      </c>
      <c r="D76" s="109">
        <v>1</v>
      </c>
      <c r="F76" s="542">
        <f t="shared" si="0"/>
        <v>0</v>
      </c>
    </row>
    <row r="77" spans="1:6" ht="15">
      <c r="E77" s="111" t="s">
        <v>237</v>
      </c>
      <c r="F77" s="111">
        <f>SUM(F71:F76)</f>
        <v>0</v>
      </c>
    </row>
    <row r="78" spans="1:6" ht="15">
      <c r="A78" s="114" t="s">
        <v>210</v>
      </c>
      <c r="B78" s="103" t="s">
        <v>238</v>
      </c>
    </row>
    <row r="79" spans="1:6" ht="55.5">
      <c r="B79" s="112" t="s">
        <v>239</v>
      </c>
      <c r="C79" s="108"/>
      <c r="D79" s="109"/>
    </row>
    <row r="80" spans="1:6" ht="15">
      <c r="B80" s="120" t="s">
        <v>257</v>
      </c>
      <c r="C80" s="121" t="s">
        <v>131</v>
      </c>
      <c r="D80" s="122">
        <v>6</v>
      </c>
      <c r="F80" s="542">
        <f>D80*E80</f>
        <v>0</v>
      </c>
    </row>
    <row r="81" spans="1:6" ht="15">
      <c r="B81" s="120" t="s">
        <v>258</v>
      </c>
      <c r="C81" s="121" t="s">
        <v>131</v>
      </c>
      <c r="D81" s="122">
        <v>33</v>
      </c>
      <c r="F81" s="542">
        <f t="shared" ref="F81:F84" si="1">D81*E81</f>
        <v>0</v>
      </c>
    </row>
    <row r="82" spans="1:6" ht="15">
      <c r="B82" s="120" t="s">
        <v>259</v>
      </c>
      <c r="C82" s="121" t="s">
        <v>131</v>
      </c>
      <c r="D82" s="122">
        <v>2</v>
      </c>
      <c r="F82" s="542">
        <f t="shared" si="1"/>
        <v>0</v>
      </c>
    </row>
    <row r="83" spans="1:6" ht="15">
      <c r="B83" s="120" t="s">
        <v>260</v>
      </c>
      <c r="C83" s="121" t="s">
        <v>131</v>
      </c>
      <c r="D83" s="122">
        <v>25</v>
      </c>
      <c r="F83" s="542">
        <f t="shared" si="1"/>
        <v>0</v>
      </c>
    </row>
    <row r="84" spans="1:6" ht="15">
      <c r="B84" s="120" t="s">
        <v>261</v>
      </c>
      <c r="C84" s="121" t="s">
        <v>131</v>
      </c>
      <c r="D84" s="122">
        <v>180</v>
      </c>
      <c r="F84" s="542">
        <f t="shared" si="1"/>
        <v>0</v>
      </c>
    </row>
    <row r="85" spans="1:6">
      <c r="B85" s="112"/>
      <c r="C85" s="108"/>
      <c r="D85" s="109"/>
    </row>
    <row r="86" spans="1:6" ht="15">
      <c r="E86" s="111" t="s">
        <v>240</v>
      </c>
      <c r="F86" s="111">
        <f>SUM(F80:F85)</f>
        <v>0</v>
      </c>
    </row>
    <row r="87" spans="1:6" ht="15">
      <c r="E87" s="111"/>
      <c r="F87" s="111"/>
    </row>
    <row r="88" spans="1:6" ht="15">
      <c r="E88" s="111"/>
      <c r="F88" s="111"/>
    </row>
    <row r="89" spans="1:6" ht="15">
      <c r="E89" s="111"/>
      <c r="F89" s="111"/>
    </row>
    <row r="90" spans="1:6" ht="15">
      <c r="E90" s="111"/>
      <c r="F90" s="111"/>
    </row>
    <row r="91" spans="1:6" ht="15">
      <c r="E91" s="111"/>
      <c r="F91" s="111"/>
    </row>
    <row r="92" spans="1:6" ht="15">
      <c r="E92" s="111"/>
      <c r="F92" s="111"/>
    </row>
    <row r="93" spans="1:6" ht="15">
      <c r="E93" s="111"/>
      <c r="F93" s="111"/>
    </row>
    <row r="94" spans="1:6" ht="15">
      <c r="E94" s="111"/>
      <c r="F94" s="111"/>
    </row>
    <row r="95" spans="1:6" ht="15">
      <c r="A95" s="114" t="s">
        <v>241</v>
      </c>
      <c r="B95" s="103" t="s">
        <v>242</v>
      </c>
    </row>
    <row r="97" spans="1:6" ht="108.75" customHeight="1">
      <c r="A97" s="106" t="s">
        <v>243</v>
      </c>
      <c r="B97" s="123" t="s">
        <v>357</v>
      </c>
      <c r="C97" s="108" t="s">
        <v>179</v>
      </c>
      <c r="D97" s="109">
        <v>1</v>
      </c>
      <c r="F97" s="542">
        <f t="shared" ref="F97" si="2">D97*E97</f>
        <v>0</v>
      </c>
    </row>
    <row r="99" spans="1:6" ht="212.25" customHeight="1">
      <c r="A99" s="106" t="s">
        <v>244</v>
      </c>
      <c r="B99" s="123" t="s">
        <v>358</v>
      </c>
      <c r="C99" s="108" t="s">
        <v>179</v>
      </c>
      <c r="D99" s="109">
        <v>1</v>
      </c>
      <c r="F99" s="542">
        <f t="shared" ref="F99" si="3">D99*E99</f>
        <v>0</v>
      </c>
    </row>
    <row r="100" spans="1:6">
      <c r="A100" s="106"/>
      <c r="B100" s="123"/>
      <c r="C100" s="108"/>
      <c r="D100" s="109"/>
    </row>
    <row r="101" spans="1:6" ht="15">
      <c r="E101" s="111" t="s">
        <v>245</v>
      </c>
      <c r="F101" s="111">
        <f>SUM(F97:F100)</f>
        <v>0</v>
      </c>
    </row>
    <row r="102" spans="1:6">
      <c r="D102" s="113"/>
    </row>
    <row r="103" spans="1:6" ht="90">
      <c r="A103" s="124" t="s">
        <v>246</v>
      </c>
      <c r="B103" s="148" t="s">
        <v>359</v>
      </c>
      <c r="C103" s="125" t="s">
        <v>37</v>
      </c>
      <c r="D103" s="126">
        <v>1</v>
      </c>
      <c r="E103" s="545"/>
      <c r="F103" s="547">
        <f t="shared" ref="F103" si="4">D103*E103</f>
        <v>0</v>
      </c>
    </row>
    <row r="104" spans="1:6" ht="15">
      <c r="A104" s="127"/>
      <c r="B104" s="127"/>
      <c r="C104" s="127"/>
      <c r="D104" s="127"/>
      <c r="E104" s="128" t="s">
        <v>248</v>
      </c>
      <c r="F104" s="128">
        <f>SUM(F103)</f>
        <v>0</v>
      </c>
    </row>
    <row r="105" spans="1:6" ht="15">
      <c r="A105" s="127"/>
      <c r="B105" s="127"/>
      <c r="C105" s="127"/>
      <c r="D105" s="127"/>
      <c r="E105" s="128"/>
      <c r="F105" s="128"/>
    </row>
    <row r="106" spans="1:6" ht="45">
      <c r="A106" s="115" t="s">
        <v>262</v>
      </c>
      <c r="B106" s="116" t="s">
        <v>247</v>
      </c>
      <c r="C106" s="108" t="s">
        <v>37</v>
      </c>
      <c r="D106" s="109">
        <v>1</v>
      </c>
      <c r="E106" s="546"/>
      <c r="F106" s="542">
        <f t="shared" ref="F106" si="5">D106*E106</f>
        <v>0</v>
      </c>
    </row>
    <row r="107" spans="1:6" ht="15">
      <c r="A107" s="117"/>
      <c r="B107" s="117"/>
      <c r="C107" s="117"/>
      <c r="D107" s="117"/>
      <c r="E107" s="118" t="s">
        <v>263</v>
      </c>
      <c r="F107" s="118">
        <f>SUM(F106)</f>
        <v>0</v>
      </c>
    </row>
    <row r="110" spans="1:6" ht="15">
      <c r="E110" s="111" t="s">
        <v>190</v>
      </c>
      <c r="F110" s="111">
        <f>F63+F77+F86+F101+F104+F107</f>
        <v>0</v>
      </c>
    </row>
  </sheetData>
  <mergeCells count="1">
    <mergeCell ref="A1:F1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view="pageLayout" zoomScale="80" zoomScalePageLayoutView="80" workbookViewId="0">
      <selection activeCell="I6" sqref="I6"/>
    </sheetView>
  </sheetViews>
  <sheetFormatPr defaultRowHeight="12.75"/>
  <cols>
    <col min="8" max="8" width="5.42578125" customWidth="1"/>
    <col min="9" max="9" width="19.7109375" customWidth="1"/>
  </cols>
  <sheetData>
    <row r="1" spans="1:9">
      <c r="A1" s="480" t="s">
        <v>28</v>
      </c>
      <c r="B1" s="480"/>
      <c r="C1" s="480"/>
      <c r="D1" s="480"/>
      <c r="E1" s="480"/>
      <c r="F1" s="480"/>
      <c r="G1" s="480"/>
      <c r="H1" s="480"/>
      <c r="I1" s="480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20" t="s">
        <v>62</v>
      </c>
      <c r="B3" s="16"/>
      <c r="C3" s="16"/>
      <c r="D3" s="16"/>
      <c r="E3" s="16"/>
      <c r="F3" s="16"/>
      <c r="G3" s="16"/>
      <c r="H3" s="16"/>
      <c r="I3" s="21">
        <f>'Građ.-obrt. radovi'!I199</f>
        <v>0</v>
      </c>
    </row>
    <row r="4" spans="1:9">
      <c r="A4" s="20" t="s">
        <v>252</v>
      </c>
      <c r="B4" s="16"/>
      <c r="C4" s="16"/>
      <c r="D4" s="16"/>
      <c r="E4" s="16"/>
      <c r="F4" s="16"/>
      <c r="G4" s="16"/>
      <c r="H4" s="16"/>
      <c r="I4" s="21">
        <f>'Vodovod i kanalizacija'!I113</f>
        <v>0</v>
      </c>
    </row>
    <row r="5" spans="1:9">
      <c r="A5" s="20" t="s">
        <v>251</v>
      </c>
      <c r="B5" s="16"/>
      <c r="C5" s="16"/>
      <c r="D5" s="16"/>
      <c r="E5" s="16"/>
      <c r="F5" s="16"/>
      <c r="G5" s="16"/>
      <c r="H5" s="16"/>
      <c r="I5" s="21">
        <f>'Elektro instalacije'!E223</f>
        <v>0</v>
      </c>
    </row>
    <row r="6" spans="1:9">
      <c r="A6" s="23" t="s">
        <v>118</v>
      </c>
      <c r="B6" s="17"/>
      <c r="C6" s="17"/>
      <c r="D6" s="17"/>
      <c r="E6" s="17"/>
      <c r="F6" s="17"/>
      <c r="G6" s="17"/>
      <c r="H6" s="17"/>
      <c r="I6" s="24">
        <f>'Strojarske instalacije'!F110</f>
        <v>0</v>
      </c>
    </row>
    <row r="7" spans="1:9">
      <c r="A7" s="16"/>
      <c r="B7" s="16"/>
      <c r="C7" s="16"/>
      <c r="D7" s="16"/>
      <c r="E7" s="16"/>
      <c r="F7" s="16"/>
      <c r="G7" s="16"/>
      <c r="H7" s="16"/>
      <c r="I7" s="21"/>
    </row>
    <row r="8" spans="1:9">
      <c r="A8" s="16"/>
      <c r="B8" s="16"/>
      <c r="C8" s="16"/>
      <c r="D8" s="16"/>
      <c r="E8" s="16"/>
      <c r="F8" s="16"/>
      <c r="G8" s="16"/>
      <c r="H8" s="88" t="s">
        <v>12</v>
      </c>
      <c r="I8" s="47">
        <f>SUM(I3:I6)</f>
        <v>0</v>
      </c>
    </row>
    <row r="9" spans="1:9">
      <c r="A9" s="16"/>
      <c r="B9" s="16"/>
      <c r="C9" s="16"/>
      <c r="D9" s="16"/>
      <c r="E9" s="16"/>
      <c r="F9" s="16"/>
      <c r="G9" s="16"/>
      <c r="H9" s="88" t="s">
        <v>51</v>
      </c>
      <c r="I9" s="47">
        <f>0.25*I8</f>
        <v>0</v>
      </c>
    </row>
    <row r="10" spans="1:9">
      <c r="A10" s="16"/>
      <c r="B10" s="16"/>
      <c r="C10" s="16"/>
      <c r="D10" s="16"/>
      <c r="E10" s="16"/>
      <c r="F10" s="16"/>
      <c r="G10" s="16"/>
      <c r="H10" s="89" t="s">
        <v>52</v>
      </c>
      <c r="I10" s="50">
        <f>I8+I9</f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  <headerFooter>
    <oddHeader>&amp;L&amp;8&amp;K01+034PLANUM PROJEKT d.o.o.K. Tonislava 51a, 31300 Beli Manastir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1</vt:i4>
      </vt:variant>
    </vt:vector>
  </HeadingPairs>
  <TitlesOfParts>
    <vt:vector size="7" baseType="lpstr">
      <vt:lpstr>Naslovna</vt:lpstr>
      <vt:lpstr>Građ.-obrt. radovi</vt:lpstr>
      <vt:lpstr>Vodovod i kanalizacija</vt:lpstr>
      <vt:lpstr>Elektro instalacije</vt:lpstr>
      <vt:lpstr>Strojarske instalacije</vt:lpstr>
      <vt:lpstr>Rekapitulacija</vt:lpstr>
      <vt:lpstr>'Elektro instalacije'!Podrucje_ispisa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2021-05-31T08:16:12Z</dcterms:modified>
</cp:coreProperties>
</file>