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S:\ŽUPAN\priprema\word\"/>
    </mc:Choice>
  </mc:AlternateContent>
  <xr:revisionPtr revIDLastSave="0" documentId="8_{665FB1AB-FE7B-4FD9-AE4B-7082C5CE67C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RUŽATELJI " sheetId="2" r:id="rId1"/>
  </sheets>
  <definedNames>
    <definedName name="_FiltarBaze" localSheetId="0" hidden="1">'PRUŽATELJI '!$A$2:$O$224</definedName>
    <definedName name="_xlnm._FilterDatabase" localSheetId="0" hidden="1">'PRUŽATELJI '!$A$2:$O$225</definedName>
    <definedName name="_xlnm.Print_Titles" localSheetId="0">'PRUŽATELJI '!$2:$2</definedName>
    <definedName name="_xlnm.Print_Area" localSheetId="0">'PRUŽATELJI '!$A$1:$O$225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4" i="2" l="1"/>
  <c r="L219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1" i="2"/>
  <c r="N104" i="2"/>
  <c r="N105" i="2"/>
  <c r="N106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1" i="2"/>
  <c r="M104" i="2"/>
  <c r="M105" i="2"/>
  <c r="M106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1" i="2"/>
  <c r="L104" i="2"/>
  <c r="L105" i="2"/>
  <c r="L106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20" i="2"/>
  <c r="L221" i="2"/>
  <c r="L222" i="2"/>
  <c r="L223" i="2"/>
  <c r="L225" i="2"/>
  <c r="N3" i="2"/>
  <c r="M3" i="2"/>
  <c r="L3" i="2"/>
  <c r="H152" i="2" l="1"/>
  <c r="H136" i="2"/>
  <c r="H100" i="2"/>
  <c r="H107" i="2"/>
  <c r="H103" i="2"/>
  <c r="H102" i="2"/>
  <c r="N102" i="2" s="1"/>
  <c r="I102" i="2"/>
  <c r="J18" i="2"/>
  <c r="M18" i="2" s="1"/>
  <c r="J72" i="2"/>
  <c r="M72" i="2" s="1"/>
  <c r="N107" i="2" l="1"/>
  <c r="M107" i="2"/>
  <c r="L107" i="2"/>
  <c r="M136" i="2"/>
  <c r="L136" i="2"/>
  <c r="N136" i="2"/>
  <c r="L102" i="2"/>
  <c r="N103" i="2"/>
  <c r="M103" i="2"/>
  <c r="L103" i="2"/>
  <c r="L100" i="2"/>
  <c r="N100" i="2"/>
  <c r="M100" i="2"/>
  <c r="M152" i="2"/>
  <c r="L152" i="2"/>
  <c r="N152" i="2"/>
  <c r="J102" i="2"/>
  <c r="M10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Una Josipović Kondaš</author>
  </authors>
  <commentList>
    <comment ref="A178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Una Josipović Kondaš:</t>
        </r>
        <r>
          <rPr>
            <sz val="9"/>
            <color indexed="81"/>
            <rFont val="Segoe UI"/>
            <family val="2"/>
            <charset val="238"/>
          </rPr>
          <t xml:space="preserve">
nemamo dostavljene podatke
</t>
        </r>
      </text>
    </comment>
    <comment ref="A183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Una Josipović Kondaš:</t>
        </r>
        <r>
          <rPr>
            <sz val="9"/>
            <color indexed="81"/>
            <rFont val="Segoe UI"/>
            <family val="2"/>
            <charset val="238"/>
          </rPr>
          <t xml:space="preserve">
nema odgovora pružatelja
</t>
        </r>
      </text>
    </comment>
  </commentList>
</comments>
</file>

<file path=xl/sharedStrings.xml><?xml version="1.0" encoding="utf-8"?>
<sst xmlns="http://schemas.openxmlformats.org/spreadsheetml/2006/main" count="1621" uniqueCount="322">
  <si>
    <t>OD UKUPNOG BROJA KORISNIKA KOJI BROJ JE KORISNIKA DOBILO USLUGU KROZ MREŽU SOC. USLUGA</t>
  </si>
  <si>
    <t>KORISNIČKA SKUPINA KOJOJ SE PRUŽA USLUGA</t>
  </si>
  <si>
    <t>POSTOJI LI LICENCIJA
(DA/NE)</t>
  </si>
  <si>
    <t>projektno</t>
  </si>
  <si>
    <t>da</t>
  </si>
  <si>
    <t>Hrvatski Crveni križ Gradsko društvo Crvenog križa Đakovo</t>
  </si>
  <si>
    <t>Socijalno-humanitarna udruga SVJETLOST</t>
  </si>
  <si>
    <t>SOCIJALNE USLUGE PROPISANE ZAKONOM O SOCIJALNOJ SKRBI
(ZA SVAKU USLUGU DODATI NOVI RED)</t>
  </si>
  <si>
    <t>LOKACIJA/E PROVOĐENJA USLUGE
(ZA SVAKU LOKACIJU UPISATI BR. KORISNIKA)</t>
  </si>
  <si>
    <t>Inkluzivna kuća Zvono</t>
  </si>
  <si>
    <t>Darda</t>
  </si>
  <si>
    <t>savjetovanje</t>
  </si>
  <si>
    <t>Đakovo</t>
  </si>
  <si>
    <t>privatna sredstva</t>
  </si>
  <si>
    <t>Osijek</t>
  </si>
  <si>
    <t>pomoć u kući</t>
  </si>
  <si>
    <t>Jagodnjak-7, Bolman-1</t>
  </si>
  <si>
    <t>NAZIV PRUŽATELJA</t>
  </si>
  <si>
    <t>Višnjevac</t>
  </si>
  <si>
    <t>Dom za starije osobe ATRIJ</t>
  </si>
  <si>
    <t>smještaj</t>
  </si>
  <si>
    <t>Gregorianah d.o.o.</t>
  </si>
  <si>
    <t>organizirano stanovanje</t>
  </si>
  <si>
    <t>Šag</t>
  </si>
  <si>
    <t>Donji Miholjac</t>
  </si>
  <si>
    <t>Centar za odgoj i obrazovanje ''Ivan Štark''</t>
  </si>
  <si>
    <t>Beli Manastir</t>
  </si>
  <si>
    <t>u mreži, privatna sredstva</t>
  </si>
  <si>
    <t>Obiteljski dom Sanda Peroković</t>
  </si>
  <si>
    <t>Centar za profesionalnu rehabilitaciju 
Osijek</t>
  </si>
  <si>
    <t>Matica umirovljenika grada Belišća</t>
  </si>
  <si>
    <t>Belišće-12; Bistrinci-6; Vinograci-1, Tiborjanci-4; Veliškovci-4; Gat-7; Gorica-2;Bocanjevci-6</t>
  </si>
  <si>
    <t>Udruga za pomoć osobama s 
teškoćama u razvoju ''Neven'' Đakovo</t>
  </si>
  <si>
    <t>Ladimirevci</t>
  </si>
  <si>
    <t>Đakovo, Piškorevci</t>
  </si>
  <si>
    <t>Tenja</t>
  </si>
  <si>
    <t>u mreži</t>
  </si>
  <si>
    <t xml:space="preserve">Ženska udruga "IZVOR" Tenja </t>
  </si>
  <si>
    <t>Društvo multiple skleroze Osječko baranjske županije</t>
  </si>
  <si>
    <t>psihosocijalna podrška</t>
  </si>
  <si>
    <t>Dom za starije osobe Topli dom</t>
  </si>
  <si>
    <t>Udruga za psiho-socijalne potrebe Amadea</t>
  </si>
  <si>
    <t>projekt, OBŽ, Grad Đakovo, donacije, članarina</t>
  </si>
  <si>
    <t>Đakovo, Kuševac, Budrovci</t>
  </si>
  <si>
    <t>Obiteljski dom Ivana Erdeg</t>
  </si>
  <si>
    <t>Obiteljski dom Alica Štih</t>
  </si>
  <si>
    <t>Krčenik</t>
  </si>
  <si>
    <t>Gradsko društvo Crvenog križa Valpovo</t>
  </si>
  <si>
    <t>Belišće</t>
  </si>
  <si>
    <t>Obiteljski dom Edita Petanović</t>
  </si>
  <si>
    <t>Klisa</t>
  </si>
  <si>
    <t>Centar za nestalu i zlostavljanu djecu</t>
  </si>
  <si>
    <t>Betula</t>
  </si>
  <si>
    <t xml:space="preserve">Čepinski martinci </t>
  </si>
  <si>
    <t>Centar za pružanje usluga u zajednici Osijek "JA kao i TI"</t>
  </si>
  <si>
    <t>Gradsko društvo crvenog križa Beli Manastir</t>
  </si>
  <si>
    <t>Društvo za pomoć osobama s intelektualnim teškoćama</t>
  </si>
  <si>
    <t>Solarski trg 2, 31000 Osijek, 20 korisnika</t>
  </si>
  <si>
    <t>u mreži, projektno</t>
  </si>
  <si>
    <t xml:space="preserve"> Osijek</t>
  </si>
  <si>
    <t>Centar za pružanje usluga u zajednici Klasje Osijek</t>
  </si>
  <si>
    <t>OŠ "Tin Ujević" Osijek - 17 korisnika, OŠ " Dr. Franjo Tuđman" Beli Manastir- 14 korisnika</t>
  </si>
  <si>
    <t>djeca s teškoćama u razvoju</t>
  </si>
  <si>
    <t>Dječji kreativni centar DOKKICA</t>
  </si>
  <si>
    <t>u odgojno-obrazovnim ustanovama redovnog programa</t>
  </si>
  <si>
    <t xml:space="preserve">Caritas Đakovačko-osječke nadbiskupije </t>
  </si>
  <si>
    <t>Caritasova pučka kuhinja - Osijek (broj korisnika: 104)</t>
  </si>
  <si>
    <t>Obiteljski dom Mirela Grubić</t>
  </si>
  <si>
    <t>Udruga Breza</t>
  </si>
  <si>
    <t>Osijek 3 korisnika</t>
  </si>
  <si>
    <t>Obiteljski dom Ivančica Živković</t>
  </si>
  <si>
    <t>JLS</t>
  </si>
  <si>
    <t>rana razvojna podrška</t>
  </si>
  <si>
    <t>Udruga Život Jagodnjak</t>
  </si>
  <si>
    <t>Gradsko društvo Crvenog križa Donji Miholjac</t>
  </si>
  <si>
    <t>Dječji dom  SOS-dječje selo Ladimirevci</t>
  </si>
  <si>
    <t xml:space="preserve">Dječji dom  SOS-dječje selo Ladimirevci
podružnica SOS-zajednica mladih Osijek
</t>
  </si>
  <si>
    <t>Dječji dom  SOS-dječje selo Ladimirevci
podružnica SOS-zajednica mladih Osijek 1</t>
  </si>
  <si>
    <t>Dom za starije i nemoćne osobe Osijek</t>
  </si>
  <si>
    <t>Hrvatski crveni križ Gradsko društvo crvenog križa Osijek</t>
  </si>
  <si>
    <t>Centar za autizam</t>
  </si>
  <si>
    <t>Hrvatski crveni križ Gradsko društvo crvenog križa Našice</t>
  </si>
  <si>
    <t>Udruga "NE-OVISNOST"</t>
  </si>
  <si>
    <t>Projekt građanske demokratske inicijative - P. G. D. I.</t>
  </si>
  <si>
    <t>Osječki centar za inkluziju</t>
  </si>
  <si>
    <t>Dom za starije osobe sv. Antun</t>
  </si>
  <si>
    <t>Dom za starije i nemoćne osobe Đakovo</t>
  </si>
  <si>
    <t>starije osobe i teško bolesne odrasle osobe</t>
  </si>
  <si>
    <t>žrtve nasilja u obitelji i žrtve trgovanja ljudima</t>
  </si>
  <si>
    <t>djeca i mlađe punoljetne osobe bez roditelja ili bez odgovarajuće roditeljske skrbi</t>
  </si>
  <si>
    <t>djeca i mlađe punoljetne osobe s problemima u ponašanju</t>
  </si>
  <si>
    <t>odrasle osobe s tjelesnim oštećenjem, odrasle osobe s mentalnim oštećenjem, odrasle osoba s lakšim ili imjerenim intelektualnim oštećenjem</t>
  </si>
  <si>
    <t>odrasle osobe s tjelesnim oštećenjem, odrasle osobe s mentalnim oštećenjem, odrasle osoba s lakšim ili imjerenim intelektualnim oštećenjem, odrasle osobe s više vrsta oštećenja, odrasla osoba s oštećenjem vida, odrasle osobe s oštećenjem sluha</t>
  </si>
  <si>
    <t>projektno, vlastita sredstva</t>
  </si>
  <si>
    <t>odrasle osobe s mentalnim oštećenjima</t>
  </si>
  <si>
    <t>odrasle osobe s lakšim ili umjerenim intelektualnim oštećenjem</t>
  </si>
  <si>
    <t>odrasle osobe s invaliditetom</t>
  </si>
  <si>
    <t>pomoć pri uključivanju u programe odgoja i redovitog obrazovanja</t>
  </si>
  <si>
    <t>Beskućnici i odrasle osobe koje se zateknu izvan mjesta prebivališta i boravišta</t>
  </si>
  <si>
    <t>osobe ovisne o alkoholu, drogama, kockanju i drugim oblicima ovisnosti</t>
  </si>
  <si>
    <t xml:space="preserve">u mreži, OBŽ, Grad Osijek </t>
  </si>
  <si>
    <t>vlastita sredstva, donacije</t>
  </si>
  <si>
    <t xml:space="preserve">u mreži  </t>
  </si>
  <si>
    <t xml:space="preserve">projektno </t>
  </si>
  <si>
    <t>projektno, u mreži</t>
  </si>
  <si>
    <t>Općina Jagodnjak</t>
  </si>
  <si>
    <t>Općina Darda</t>
  </si>
  <si>
    <t>Grad Valpovo</t>
  </si>
  <si>
    <t>Grad Donji Miholjac</t>
  </si>
  <si>
    <t>Grad Osijek</t>
  </si>
  <si>
    <t>Grad Beli Manastir</t>
  </si>
  <si>
    <t>Grad Belišće</t>
  </si>
  <si>
    <t>Grad Đakovo</t>
  </si>
  <si>
    <t>Općina Podravska Moslavina</t>
  </si>
  <si>
    <t>Općina Čepin</t>
  </si>
  <si>
    <t>Grad Osijek, Grad Beli Manastir</t>
  </si>
  <si>
    <t>Općina Semeljci</t>
  </si>
  <si>
    <t>područje djelovanja GDCK Beli 
Manastir</t>
  </si>
  <si>
    <t>Osijek, Vinkovačka 61</t>
  </si>
  <si>
    <t>IZVOR FINANCIRANJA (PROJEKTNO)</t>
  </si>
  <si>
    <t>IZVOR FINANCIRANJA
(PRIVATNA SREDSTVA)</t>
  </si>
  <si>
    <t>boravak</t>
  </si>
  <si>
    <t>PODSKUPINA KORISNIKA</t>
  </si>
  <si>
    <t xml:space="preserve">odrasle osobe sa lakšim ili umjerenim intelektualnim oštećenjem, odrasle osobe s težim ili teškim intelektualnim oštećenjem </t>
  </si>
  <si>
    <t>Dom za starije i nemoćne osobe 
Beli Manastir</t>
  </si>
  <si>
    <t>psihosocijalno savjetovanje</t>
  </si>
  <si>
    <t>socijalno mentorstvo</t>
  </si>
  <si>
    <t xml:space="preserve">boravak </t>
  </si>
  <si>
    <t>20</t>
  </si>
  <si>
    <t>Rezidencijalni dom za starije Satnica</t>
  </si>
  <si>
    <t>Podružnica Rezidencijalnog doma za starije Dom Satnica</t>
  </si>
  <si>
    <t>Podružnica Rezidencijalnog doma za starije Villa Gundulić</t>
  </si>
  <si>
    <t>Podružnica Rezidencijalnog doma za starije Villa Podravska</t>
  </si>
  <si>
    <t>Satnica</t>
  </si>
  <si>
    <t>Općina Petrijevci</t>
  </si>
  <si>
    <t xml:space="preserve">organizirano stanovanje </t>
  </si>
  <si>
    <t xml:space="preserve">psihosocijalna podrška </t>
  </si>
  <si>
    <t xml:space="preserve">odrasle osobe s invaliditetom </t>
  </si>
  <si>
    <t>smještaj radi provođenja psihosocijalnih tretmana, smještaj ukriznim situacijama</t>
  </si>
  <si>
    <t>u mreži, projektno, privatna sredstva</t>
  </si>
  <si>
    <t>žrtve nasilja u obitelji</t>
  </si>
  <si>
    <t xml:space="preserve">smještaj </t>
  </si>
  <si>
    <t>privatna sredstva, projektno</t>
  </si>
  <si>
    <t>Obiteljski dom Marko Čeman</t>
  </si>
  <si>
    <t>stručna procjena</t>
  </si>
  <si>
    <t>djeca s više vrsta oštećenja</t>
  </si>
  <si>
    <t xml:space="preserve">djeca s teškoćama u razvoju </t>
  </si>
  <si>
    <t>odgojno i obrazovno osoblje u predškolskim i školskim ustanovama</t>
  </si>
  <si>
    <t>građani u riziku od siromaštva - terminologija iz metodologije</t>
  </si>
  <si>
    <t>UKUPAN BROJ KORISNIKA NA DAN 30.11.2022./30.06.2023.</t>
  </si>
  <si>
    <t>odrasle osobe s tjelesnim oštećenjem, odrasle osobe s mentalnim oštećenjem, odrasle osoba s lakšim ili umjerenim intelektualnim oštećenjem</t>
  </si>
  <si>
    <t>djeca s tjelesnim oštećenjem, djeca s lakšim ili umjerenim intelektualnim oštećenjem</t>
  </si>
  <si>
    <t xml:space="preserve"> Belišće </t>
  </si>
  <si>
    <t>odrasle osobe s više vrsta oštećenja</t>
  </si>
  <si>
    <t>Općina Trnava</t>
  </si>
  <si>
    <t>Općina Punitovci</t>
  </si>
  <si>
    <t>Općina Satnica Đakovačka</t>
  </si>
  <si>
    <t>Općina Gorjani</t>
  </si>
  <si>
    <t>Općina Strizivojna</t>
  </si>
  <si>
    <t>Općina Drenje</t>
  </si>
  <si>
    <t>u mreži, privatna sredstva, projektno</t>
  </si>
  <si>
    <t>IZVOR FINANCIRANJA
(U MREŽI, PRIVATNA SREDSTVA, PROJEKTNO)</t>
  </si>
  <si>
    <t>grad Đakovo-56, Selci Đakovački-8, Ivanovci-2, Piškorevci-8, Đurđanci-4, Budrovci-3, Kuševac-1</t>
  </si>
  <si>
    <t>Bračevci-2, Potnjani-1, Podgorje Bračevačko-4, Preslatnici-2, Drenje-3, Kućanci Đakovački-1</t>
  </si>
  <si>
    <t>Općina Viškovci</t>
  </si>
  <si>
    <t>Lapovci-2, Dragotin-3, Trnava-6, Harkanovci Đakovački-2</t>
  </si>
  <si>
    <t>Satnica Đakovačka-3, Gašinci-3</t>
  </si>
  <si>
    <t>Ovčara-2</t>
  </si>
  <si>
    <t>Općina Levanjska Varoš</t>
  </si>
  <si>
    <t>Općina Bizovac</t>
  </si>
  <si>
    <t>Novaki-1, Habjanovci-3, 
Brođanci-3, Cret-1, Samatovci-1</t>
  </si>
  <si>
    <t>Belišće-11, Bistrinci-11, Bocanjevci-6, Vinogradci-1, Tiborjanci-1, Gat-6, Veliškovci-7, Gorica Valpovačka-2</t>
  </si>
  <si>
    <t>Satnica-1, Petrijevci-1</t>
  </si>
  <si>
    <t>Općina Petlovac</t>
  </si>
  <si>
    <t>Baranjsko Petrovo Selo</t>
  </si>
  <si>
    <t xml:space="preserve">Belišće </t>
  </si>
  <si>
    <t>Čepin</t>
  </si>
  <si>
    <t>Općina Erdut</t>
  </si>
  <si>
    <t>Erdut</t>
  </si>
  <si>
    <t>Općina Antunovac</t>
  </si>
  <si>
    <t>Antunovac</t>
  </si>
  <si>
    <t>Općina Vladislavci</t>
  </si>
  <si>
    <t>Općina Ernestinovo</t>
  </si>
  <si>
    <t>Vladislavci</t>
  </si>
  <si>
    <t>Ernestinovo</t>
  </si>
  <si>
    <t xml:space="preserve">djeca i mlađe punoljetne osobe bez roditelja ili bez odgovarajuće roditeljske skrbi                                                                 </t>
  </si>
  <si>
    <t>djeca bez odgovarajuće roditeljske skrbi (jaslička dob)</t>
  </si>
  <si>
    <t>djeca bez odgovarajuće roditeljske skrbi (predškolska dob)</t>
  </si>
  <si>
    <t>djeca bez odgovarajuće roditeljske skrbi (školska dob)</t>
  </si>
  <si>
    <t xml:space="preserve">djeca bez odgovarajuće roditeljske skrbi </t>
  </si>
  <si>
    <t>Tenja, Sv. Ane 1</t>
  </si>
  <si>
    <t>mlađe punoljetne osobe bez roditelja ili bez odgovarajuće roditeljske skrbi</t>
  </si>
  <si>
    <t xml:space="preserve">Osijek, Dravska 8 </t>
  </si>
  <si>
    <t>Grad Našice</t>
  </si>
  <si>
    <t>Podgorač, Hinka Juhna 3</t>
  </si>
  <si>
    <t>Općina Podgorač</t>
  </si>
  <si>
    <t>žrtve seksualnog nasilja</t>
  </si>
  <si>
    <t>psihosocijalni tretman radi prevencije nasilničkog ponašanja</t>
  </si>
  <si>
    <t>Bokšić</t>
  </si>
  <si>
    <t>Bistrinci</t>
  </si>
  <si>
    <t>Našice</t>
  </si>
  <si>
    <t>Samatovci</t>
  </si>
  <si>
    <t>Šljivoševci</t>
  </si>
  <si>
    <t>Općina Đurđenovac</t>
  </si>
  <si>
    <t>Općina Magadenovac</t>
  </si>
  <si>
    <t xml:space="preserve">Ladimirevci-9, Valpovo-9, Zelčin-10, Nard-4 </t>
  </si>
  <si>
    <t>Razbojište-5, Bijela Loza-6</t>
  </si>
  <si>
    <t>Gat-3, Bistrinci-4, Belišće-6, Bocanjevci-3</t>
  </si>
  <si>
    <t xml:space="preserve">Ladimirevci-1, Valpovo-1, Nard-2, </t>
  </si>
  <si>
    <t>Bijela Loza-1, Razbojište-1</t>
  </si>
  <si>
    <t>osoba koja je bila korisnik prava na uslugu smještaja ili organiziranog stanovanja</t>
  </si>
  <si>
    <t>obitelj kojoj je zbog narušenih odnosa ili drugih nepovoljnih okolnosti potrebna stručna pomoć ili druga podrška</t>
  </si>
  <si>
    <t>Ladimirevci-3, Valpovo-11, Nard-7, Zelčin-7</t>
  </si>
  <si>
    <t>Belišće-9, Bistrinci-4, Gat-3</t>
  </si>
  <si>
    <t>Donji Miholjac-5, Miholjački Poreč-2, Radikovci-1</t>
  </si>
  <si>
    <t>Marijanci</t>
  </si>
  <si>
    <t>Općina Marijanci</t>
  </si>
  <si>
    <t>Našice-9, Vukojevci-2</t>
  </si>
  <si>
    <t>Beljevina</t>
  </si>
  <si>
    <t>Bijela Loza-7, Razbojište-5</t>
  </si>
  <si>
    <t>biološke ili udomiteljske obitelji</t>
  </si>
  <si>
    <t>Šećerana, Žrtava Domovinskog rata 25</t>
  </si>
  <si>
    <t>djeca i mladi nakon izlaska iz skrbi i djeca smještena u udomiteljskim obiteljima</t>
  </si>
  <si>
    <t>djeca i mladi nakon izlaska iz skrbi i djeca smještena u udomiteljskim obiteljima,
biološke ili udomiteljske obitelji</t>
  </si>
  <si>
    <t>obitelji</t>
  </si>
  <si>
    <t>Djeca i mlađe punoljetne osobe bez roditelja ili bez odgovarajuće roditeljske skrbi</t>
  </si>
  <si>
    <t>Grad Donji Miholjac-51, Radikovci-8, Rakitovica-7, Sveti Đurađ-8, Miholjački Poreč-3</t>
  </si>
  <si>
    <t>Viljevo-10, Kapelna-6, Viljevski Cret-3, Krunoslavlje-2, Ivanovo-2</t>
  </si>
  <si>
    <t>Općina Viljevo</t>
  </si>
  <si>
    <t>Šljivoševci-10, Beničanci-7, Kućanci-15</t>
  </si>
  <si>
    <t>Marijanci-9, Črnkovci-2, Čamagajevci-1</t>
  </si>
  <si>
    <t>Darda-41, Mece-3, Švajcarnica-2, Uglješ-3</t>
  </si>
  <si>
    <t>Općina Bilje</t>
  </si>
  <si>
    <t>Bilje-6, Lug-1, Kopačevo-2</t>
  </si>
  <si>
    <t>Obiteljski dom Luka Živković</t>
  </si>
  <si>
    <t>Obiteljski dom Boris Suver</t>
  </si>
  <si>
    <t>Sarvaš</t>
  </si>
  <si>
    <t>Obiteljski dom Marina Lukić</t>
  </si>
  <si>
    <t>Obiteljski dom Danijela Pečurlić-Lazar</t>
  </si>
  <si>
    <t>Obiteljski dom Jonatan Kubena</t>
  </si>
  <si>
    <t>Razbojište</t>
  </si>
  <si>
    <t>Obiteljski dom Radmila Vukadinović</t>
  </si>
  <si>
    <t>Obiteljski dom Ivanka Nemet</t>
  </si>
  <si>
    <t>Obiteljski dom Ljiljana Tomić</t>
  </si>
  <si>
    <t>Obiteljski dom Željka Kovačić</t>
  </si>
  <si>
    <t>Obiteljski dom Martina Šinko</t>
  </si>
  <si>
    <t>Ivanovac</t>
  </si>
  <si>
    <t>Obiteljski dom Irena Cenko</t>
  </si>
  <si>
    <t>Josipovac</t>
  </si>
  <si>
    <t>Obiteljski dom Viktoria Piščak</t>
  </si>
  <si>
    <t>Obiteljski dom Andrea Duvnjak</t>
  </si>
  <si>
    <t>Obiteljski dom Vanja Cvančić Damjanović</t>
  </si>
  <si>
    <t>Aljmaš</t>
  </si>
  <si>
    <t>Obiteljski dom Gordana Petric</t>
  </si>
  <si>
    <t>Dom za starije i nemoćne osobe Kanisek Plaza</t>
  </si>
  <si>
    <t>Dom za starije i nemoćne osobe "Tajnovac"</t>
  </si>
  <si>
    <t>Zoljan</t>
  </si>
  <si>
    <t>Podružnica Doma za starije osobe sv. Antun</t>
  </si>
  <si>
    <t>Zelčin</t>
  </si>
  <si>
    <t>Podružnica Doma za starije i nemoćne osobe "sv. Ana" Zelčin</t>
  </si>
  <si>
    <t>Dom za starije i nemoćne osobe "sv. Ana" Zelčin</t>
  </si>
  <si>
    <t>Sveti Đurađ</t>
  </si>
  <si>
    <t>Dom za starije i nemoćne osobe "Sv. Leopold Mandić" (Alma d.o.o.)</t>
  </si>
  <si>
    <t>Gorjani</t>
  </si>
  <si>
    <t>Bijelo Brdo</t>
  </si>
  <si>
    <t>Dom zeleno polje (Gordana Smoljanac)</t>
  </si>
  <si>
    <t>Obiteljski dom Nevenka Kovačević</t>
  </si>
  <si>
    <t>Makloševac</t>
  </si>
  <si>
    <t>Dom za starije i nemoćne osobe "Baranjsko sunce"</t>
  </si>
  <si>
    <t>Udruga žena "Izvor" Kneževi Vinogradi</t>
  </si>
  <si>
    <t>Kneževi Vinogradi</t>
  </si>
  <si>
    <t>Općina Kneževi Vinogradi</t>
  </si>
  <si>
    <t>Kneževo-1, Popovac-1</t>
  </si>
  <si>
    <t>Općina Popovac</t>
  </si>
  <si>
    <t>Batina</t>
  </si>
  <si>
    <t>Općina Draž</t>
  </si>
  <si>
    <t>Čeminac</t>
  </si>
  <si>
    <t>Općina Čeminac</t>
  </si>
  <si>
    <t>Udruga Spiritus OS, Osijek</t>
  </si>
  <si>
    <t>Dalj-2, Bijelo Brdo-3</t>
  </si>
  <si>
    <t>Interconnect group j.d.o.o.</t>
  </si>
  <si>
    <t>Općinsko društvo Crvenog križa Darda</t>
  </si>
  <si>
    <t>Ustanova Centar za pomoć u kući Osijek</t>
  </si>
  <si>
    <t>Niza</t>
  </si>
  <si>
    <t>Općina Koška</t>
  </si>
  <si>
    <t>Dom za starije i nemoćne osobe "Moj dom Majdenić"</t>
  </si>
  <si>
    <t>Kapelna-3, Cret Viljevski-1, Krunoslavje-1</t>
  </si>
  <si>
    <t>Općina VIljevo</t>
  </si>
  <si>
    <t>Podravska Moslavina-5, Krčenik-2, Gezinci-2</t>
  </si>
  <si>
    <t>Tenja-34, Osijek-26, Klisa-8, Sarvaš-10</t>
  </si>
  <si>
    <t>psihički bolesne odrasle osobe</t>
  </si>
  <si>
    <t>Petrijevci</t>
  </si>
  <si>
    <t>Obiteljski dom Sanela Starčević</t>
  </si>
  <si>
    <t>Šag-3, Valpovo-10, Ladimirevci-5, Nard-1</t>
  </si>
  <si>
    <t>Belišće-9, Bistrinci-2</t>
  </si>
  <si>
    <t xml:space="preserve">područje djelovanja GDCK Našice
</t>
  </si>
  <si>
    <t xml:space="preserve">Grad Đakovo </t>
  </si>
  <si>
    <t>Obiteljski dom Ljiljana Hegeduš</t>
  </si>
  <si>
    <t>Caritasov centar za prihvat beskućnika - Osijek (broj korisnika: 11)</t>
  </si>
  <si>
    <t>usluga se ne provodi</t>
  </si>
  <si>
    <t>ISKRA waldorfska incijativa</t>
  </si>
  <si>
    <t>djeca s lakšim ili umjerenim intelektualnim oštećenjem</t>
  </si>
  <si>
    <t>u mreži/privatno</t>
  </si>
  <si>
    <t>odrasle osobe s mentalnim oštećem</t>
  </si>
  <si>
    <t>odrasle osobe bez mentalnog oštećenja</t>
  </si>
  <si>
    <t>odrasle osobe s tjelesnim oštećenjem</t>
  </si>
  <si>
    <t>POSTOTAK KORISNIKA FINANCIRANIH KROZ MREŽU</t>
  </si>
  <si>
    <t>POSTOTAK KORISNIKA FINANCIRANIH PROJEKTNO</t>
  </si>
  <si>
    <t>POSTOTAK KORISNIKA FINANCIRANIH PRIVATNIM SREDSTVIMA</t>
  </si>
  <si>
    <t>Baza podataka - pružatelji socijalnih usluga na području Osječko-baranjske županije</t>
  </si>
  <si>
    <t xml:space="preserve">tajna lokacija
</t>
  </si>
  <si>
    <t>trenutno se ne provodi</t>
  </si>
  <si>
    <t>Podravska Moslavina-5, Krčenik-4, Gezinci-4,Martinci-3</t>
  </si>
  <si>
    <t>Valpovo-17, Vladimirevci-3, Harkanovci-4, Marjančaci-2, Ivanovci-3, Nard-4, Šag-2, Zelčin-2</t>
  </si>
  <si>
    <t>OŠ "Dora Pejačević", Našice</t>
  </si>
  <si>
    <t>Dalj</t>
  </si>
  <si>
    <t>Centar za pružanje usluga u zajednici Osijek</t>
  </si>
  <si>
    <t>Vrbica</t>
  </si>
  <si>
    <t>Grad Osijek, Tvrđavica</t>
  </si>
  <si>
    <t>Šećerana</t>
  </si>
  <si>
    <t>Čepinski Martinci - 11 korisnika</t>
  </si>
  <si>
    <r>
      <t xml:space="preserve"> </t>
    </r>
    <r>
      <rPr>
        <sz val="11"/>
        <rFont val="Times New Roman"/>
        <family val="1"/>
        <charset val="238"/>
      </rPr>
      <t>Grad Osijek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</si>
</sst>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.5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wrapText="1"/>
    </xf>
    <xf numFmtId="0" fontId="8" fillId="4" borderId="12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9" fontId="7" fillId="0" borderId="3" xfId="2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2" xfId="0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9" xfId="0" applyFont="1" applyFill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7" fillId="3" borderId="0" xfId="0" applyFont="1" applyFill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center"/>
    </xf>
    <xf numFmtId="0" fontId="7" fillId="3" borderId="1" xfId="0" applyFont="1" applyFill="1" applyBorder="1" applyAlignment="1">
      <alignment wrapText="1"/>
    </xf>
    <xf numFmtId="0" fontId="7" fillId="3" borderId="12" xfId="0" applyFont="1" applyFill="1" applyBorder="1"/>
    <xf numFmtId="0" fontId="7" fillId="3" borderId="1" xfId="0" applyFont="1" applyFill="1" applyBorder="1"/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7" fillId="0" borderId="9" xfId="0" applyFont="1" applyBorder="1" applyAlignment="1">
      <alignment horizontal="left"/>
    </xf>
    <xf numFmtId="9" fontId="7" fillId="0" borderId="7" xfId="2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9" fontId="7" fillId="0" borderId="1" xfId="2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7" fillId="0" borderId="3" xfId="0" applyFont="1" applyBorder="1"/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12" xfId="0" applyFont="1" applyBorder="1" applyAlignment="1">
      <alignment horizontal="left"/>
    </xf>
    <xf numFmtId="0" fontId="7" fillId="3" borderId="9" xfId="0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0" fillId="0" borderId="1" xfId="0" applyFont="1" applyBorder="1" applyAlignment="1">
      <alignment horizontal="left"/>
    </xf>
    <xf numFmtId="0" fontId="7" fillId="0" borderId="11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11" fillId="0" borderId="9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9" fontId="7" fillId="0" borderId="3" xfId="2" applyFont="1" applyFill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3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2" borderId="0" xfId="0" applyFont="1" applyFill="1"/>
    <xf numFmtId="0" fontId="7" fillId="0" borderId="4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1" xfId="0" applyFont="1" applyBorder="1"/>
    <xf numFmtId="0" fontId="10" fillId="0" borderId="4" xfId="0" applyFont="1" applyBorder="1" applyAlignment="1">
      <alignment horizontal="left"/>
    </xf>
    <xf numFmtId="0" fontId="7" fillId="0" borderId="13" xfId="0" applyFont="1" applyBorder="1"/>
    <xf numFmtId="0" fontId="10" fillId="0" borderId="2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/>
    </xf>
    <xf numFmtId="0" fontId="11" fillId="3" borderId="9" xfId="0" applyFont="1" applyFill="1" applyBorder="1"/>
    <xf numFmtId="0" fontId="11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9" xfId="0" applyFont="1" applyBorder="1" applyAlignment="1">
      <alignment horizontal="left" vertical="center" wrapText="1"/>
    </xf>
  </cellXfs>
  <cellStyles count="3">
    <cellStyle name="Excel Built-in Normal" xfId="1" xr:uid="{00000000-0005-0000-0000-000000000000}"/>
    <cellStyle name="Normalno" xfId="0" builtinId="0"/>
    <cellStyle name="Postotak" xfId="2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225"/>
  <sheetViews>
    <sheetView tabSelected="1" topLeftCell="A103" zoomScale="77" zoomScaleNormal="77" workbookViewId="0">
      <selection activeCell="B124" sqref="B124"/>
    </sheetView>
  </sheetViews>
  <sheetFormatPr defaultColWidth="9.109375" defaultRowHeight="14.4" x14ac:dyDescent="0.25"/>
  <cols>
    <col min="1" max="1" width="46.88671875" style="2" customWidth="1"/>
    <col min="2" max="2" width="36.6640625" style="2" customWidth="1"/>
    <col min="3" max="3" width="47.5546875" style="2" customWidth="1"/>
    <col min="4" max="4" width="37.6640625" style="2" customWidth="1"/>
    <col min="5" max="5" width="9.6640625" style="3" customWidth="1"/>
    <col min="6" max="6" width="31.88671875" style="3" customWidth="1"/>
    <col min="7" max="7" width="26.6640625" style="2" customWidth="1"/>
    <col min="8" max="8" width="18.5546875" style="3" customWidth="1"/>
    <col min="9" max="9" width="16.88671875" style="3" customWidth="1"/>
    <col min="10" max="11" width="13.88671875" style="3" customWidth="1"/>
    <col min="12" max="14" width="16.88671875" style="3" customWidth="1"/>
    <col min="15" max="15" width="24.6640625" style="2" customWidth="1"/>
    <col min="16" max="16384" width="9.109375" style="2"/>
  </cols>
  <sheetData>
    <row r="1" spans="1:15" ht="17.55" x14ac:dyDescent="0.3">
      <c r="A1" s="1" t="s">
        <v>309</v>
      </c>
    </row>
    <row r="2" spans="1:15" s="7" customFormat="1" ht="105.2" x14ac:dyDescent="0.25">
      <c r="A2" s="4" t="s">
        <v>17</v>
      </c>
      <c r="B2" s="5" t="s">
        <v>7</v>
      </c>
      <c r="C2" s="6" t="s">
        <v>1</v>
      </c>
      <c r="D2" s="4" t="s">
        <v>122</v>
      </c>
      <c r="E2" s="4" t="s">
        <v>2</v>
      </c>
      <c r="F2" s="4" t="s">
        <v>8</v>
      </c>
      <c r="G2" s="6" t="s">
        <v>71</v>
      </c>
      <c r="H2" s="4" t="s">
        <v>149</v>
      </c>
      <c r="I2" s="4" t="s">
        <v>0</v>
      </c>
      <c r="J2" s="4" t="s">
        <v>120</v>
      </c>
      <c r="K2" s="4" t="s">
        <v>119</v>
      </c>
      <c r="L2" s="4" t="s">
        <v>306</v>
      </c>
      <c r="M2" s="4" t="s">
        <v>308</v>
      </c>
      <c r="N2" s="4" t="s">
        <v>307</v>
      </c>
      <c r="O2" s="4" t="s">
        <v>161</v>
      </c>
    </row>
    <row r="3" spans="1:15" x14ac:dyDescent="0.25">
      <c r="A3" s="8" t="s">
        <v>234</v>
      </c>
      <c r="B3" s="8" t="s">
        <v>20</v>
      </c>
      <c r="C3" s="8" t="s">
        <v>87</v>
      </c>
      <c r="D3" s="8"/>
      <c r="E3" s="9" t="s">
        <v>4</v>
      </c>
      <c r="F3" s="9" t="s">
        <v>18</v>
      </c>
      <c r="G3" s="8" t="s">
        <v>109</v>
      </c>
      <c r="H3" s="9">
        <v>20</v>
      </c>
      <c r="I3" s="9">
        <v>0</v>
      </c>
      <c r="J3" s="10">
        <v>20</v>
      </c>
      <c r="K3" s="10"/>
      <c r="L3" s="11">
        <f>I3/H3</f>
        <v>0</v>
      </c>
      <c r="M3" s="11">
        <f>J3/H3</f>
        <v>1</v>
      </c>
      <c r="N3" s="11">
        <f>K3/H3</f>
        <v>0</v>
      </c>
      <c r="O3" s="8" t="s">
        <v>13</v>
      </c>
    </row>
    <row r="4" spans="1:15" ht="28.8" x14ac:dyDescent="0.25">
      <c r="A4" s="8" t="s">
        <v>65</v>
      </c>
      <c r="B4" s="12" t="s">
        <v>15</v>
      </c>
      <c r="C4" s="12" t="s">
        <v>148</v>
      </c>
      <c r="D4" s="12"/>
      <c r="E4" s="13" t="s">
        <v>4</v>
      </c>
      <c r="F4" s="13" t="s">
        <v>66</v>
      </c>
      <c r="G4" s="12" t="s">
        <v>109</v>
      </c>
      <c r="H4" s="13">
        <v>104</v>
      </c>
      <c r="I4" s="13">
        <v>0</v>
      </c>
      <c r="J4" s="13">
        <v>104</v>
      </c>
      <c r="K4" s="13">
        <v>0</v>
      </c>
      <c r="L4" s="11">
        <f t="shared" ref="L4:L58" si="0">I4/H4</f>
        <v>0</v>
      </c>
      <c r="M4" s="11">
        <f t="shared" ref="M4:M58" si="1">J4/H4</f>
        <v>1</v>
      </c>
      <c r="N4" s="11">
        <f t="shared" ref="N4:N58" si="2">K4/H4</f>
        <v>0</v>
      </c>
      <c r="O4" s="12" t="s">
        <v>142</v>
      </c>
    </row>
    <row r="5" spans="1:15" x14ac:dyDescent="0.25">
      <c r="A5" s="8" t="s">
        <v>19</v>
      </c>
      <c r="B5" s="14" t="s">
        <v>20</v>
      </c>
      <c r="C5" s="15" t="s">
        <v>87</v>
      </c>
      <c r="D5" s="15"/>
      <c r="E5" s="9" t="s">
        <v>4</v>
      </c>
      <c r="F5" s="9" t="s">
        <v>10</v>
      </c>
      <c r="G5" s="15" t="s">
        <v>106</v>
      </c>
      <c r="H5" s="9">
        <v>28</v>
      </c>
      <c r="I5" s="9">
        <v>0</v>
      </c>
      <c r="J5" s="9">
        <v>28</v>
      </c>
      <c r="K5" s="9">
        <v>0</v>
      </c>
      <c r="L5" s="11">
        <f t="shared" si="0"/>
        <v>0</v>
      </c>
      <c r="M5" s="11">
        <f t="shared" si="1"/>
        <v>1</v>
      </c>
      <c r="N5" s="11">
        <f t="shared" si="2"/>
        <v>0</v>
      </c>
      <c r="O5" s="8" t="s">
        <v>13</v>
      </c>
    </row>
    <row r="6" spans="1:15" ht="28.8" x14ac:dyDescent="0.25">
      <c r="A6" s="12" t="s">
        <v>54</v>
      </c>
      <c r="B6" s="16" t="s">
        <v>15</v>
      </c>
      <c r="C6" s="17" t="s">
        <v>87</v>
      </c>
      <c r="D6" s="17"/>
      <c r="E6" s="13" t="s">
        <v>4</v>
      </c>
      <c r="F6" s="13" t="s">
        <v>14</v>
      </c>
      <c r="G6" s="17" t="s">
        <v>109</v>
      </c>
      <c r="H6" s="13">
        <v>38</v>
      </c>
      <c r="I6" s="13">
        <v>6</v>
      </c>
      <c r="J6" s="13">
        <v>32</v>
      </c>
      <c r="K6" s="13">
        <v>0</v>
      </c>
      <c r="L6" s="11">
        <f t="shared" si="0"/>
        <v>0.15789473684210525</v>
      </c>
      <c r="M6" s="11">
        <f t="shared" si="1"/>
        <v>0.84210526315789469</v>
      </c>
      <c r="N6" s="11">
        <f t="shared" si="2"/>
        <v>0</v>
      </c>
      <c r="O6" s="8" t="s">
        <v>27</v>
      </c>
    </row>
    <row r="7" spans="1:15" ht="28.8" x14ac:dyDescent="0.25">
      <c r="A7" s="12" t="s">
        <v>54</v>
      </c>
      <c r="B7" s="16" t="s">
        <v>15</v>
      </c>
      <c r="C7" s="17" t="s">
        <v>96</v>
      </c>
      <c r="D7" s="17"/>
      <c r="E7" s="13" t="s">
        <v>4</v>
      </c>
      <c r="F7" s="13" t="s">
        <v>14</v>
      </c>
      <c r="G7" s="17" t="s">
        <v>109</v>
      </c>
      <c r="H7" s="13">
        <v>7</v>
      </c>
      <c r="I7" s="13">
        <v>1</v>
      </c>
      <c r="J7" s="13">
        <v>6</v>
      </c>
      <c r="K7" s="13">
        <v>0</v>
      </c>
      <c r="L7" s="11">
        <f t="shared" si="0"/>
        <v>0.14285714285714285</v>
      </c>
      <c r="M7" s="11">
        <f t="shared" si="1"/>
        <v>0.8571428571428571</v>
      </c>
      <c r="N7" s="11">
        <f t="shared" si="2"/>
        <v>0</v>
      </c>
      <c r="O7" s="12" t="s">
        <v>27</v>
      </c>
    </row>
    <row r="8" spans="1:15" x14ac:dyDescent="0.25">
      <c r="A8" s="18" t="s">
        <v>85</v>
      </c>
      <c r="B8" s="14" t="s">
        <v>20</v>
      </c>
      <c r="C8" s="15" t="s">
        <v>87</v>
      </c>
      <c r="D8" s="17"/>
      <c r="E8" s="13" t="s">
        <v>4</v>
      </c>
      <c r="F8" s="13" t="s">
        <v>23</v>
      </c>
      <c r="G8" s="17" t="s">
        <v>107</v>
      </c>
      <c r="H8" s="13">
        <v>55</v>
      </c>
      <c r="I8" s="13">
        <v>0</v>
      </c>
      <c r="J8" s="13">
        <v>55</v>
      </c>
      <c r="K8" s="13">
        <v>0</v>
      </c>
      <c r="L8" s="11">
        <f t="shared" si="0"/>
        <v>0</v>
      </c>
      <c r="M8" s="11">
        <f t="shared" si="1"/>
        <v>1</v>
      </c>
      <c r="N8" s="11">
        <f t="shared" si="2"/>
        <v>0</v>
      </c>
      <c r="O8" s="12" t="s">
        <v>13</v>
      </c>
    </row>
    <row r="9" spans="1:15" x14ac:dyDescent="0.25">
      <c r="A9" s="19" t="s">
        <v>257</v>
      </c>
      <c r="B9" s="14" t="s">
        <v>20</v>
      </c>
      <c r="C9" s="15" t="s">
        <v>87</v>
      </c>
      <c r="D9" s="15"/>
      <c r="E9" s="9" t="s">
        <v>4</v>
      </c>
      <c r="F9" s="9" t="s">
        <v>23</v>
      </c>
      <c r="G9" s="15" t="s">
        <v>107</v>
      </c>
      <c r="H9" s="9">
        <v>33</v>
      </c>
      <c r="I9" s="9">
        <v>0</v>
      </c>
      <c r="J9" s="9">
        <v>33</v>
      </c>
      <c r="K9" s="9">
        <v>0</v>
      </c>
      <c r="L9" s="11">
        <f t="shared" si="0"/>
        <v>0</v>
      </c>
      <c r="M9" s="11">
        <f t="shared" si="1"/>
        <v>1</v>
      </c>
      <c r="N9" s="11">
        <f t="shared" si="2"/>
        <v>0</v>
      </c>
      <c r="O9" s="8" t="s">
        <v>13</v>
      </c>
    </row>
    <row r="10" spans="1:15" x14ac:dyDescent="0.25">
      <c r="A10" s="18" t="s">
        <v>285</v>
      </c>
      <c r="B10" s="14" t="s">
        <v>20</v>
      </c>
      <c r="C10" s="15" t="s">
        <v>87</v>
      </c>
      <c r="D10" s="15"/>
      <c r="E10" s="9" t="s">
        <v>4</v>
      </c>
      <c r="F10" s="9" t="s">
        <v>24</v>
      </c>
      <c r="G10" s="15" t="s">
        <v>108</v>
      </c>
      <c r="H10" s="9">
        <v>86</v>
      </c>
      <c r="I10" s="9">
        <v>15</v>
      </c>
      <c r="J10" s="9">
        <v>71</v>
      </c>
      <c r="K10" s="9"/>
      <c r="L10" s="11">
        <f t="shared" si="0"/>
        <v>0.1744186046511628</v>
      </c>
      <c r="M10" s="11">
        <f t="shared" si="1"/>
        <v>0.82558139534883723</v>
      </c>
      <c r="N10" s="11">
        <f t="shared" si="2"/>
        <v>0</v>
      </c>
      <c r="O10" s="8" t="s">
        <v>13</v>
      </c>
    </row>
    <row r="11" spans="1:15" s="23" customFormat="1" ht="28.8" x14ac:dyDescent="0.25">
      <c r="A11" s="18" t="s">
        <v>285</v>
      </c>
      <c r="B11" s="14" t="s">
        <v>15</v>
      </c>
      <c r="C11" s="15" t="s">
        <v>87</v>
      </c>
      <c r="D11" s="20"/>
      <c r="E11" s="9" t="s">
        <v>4</v>
      </c>
      <c r="F11" s="21" t="s">
        <v>286</v>
      </c>
      <c r="G11" s="20" t="s">
        <v>287</v>
      </c>
      <c r="H11" s="22">
        <v>5</v>
      </c>
      <c r="I11" s="22">
        <v>5</v>
      </c>
      <c r="J11" s="22">
        <v>0</v>
      </c>
      <c r="K11" s="22">
        <v>0</v>
      </c>
      <c r="L11" s="11">
        <f t="shared" si="0"/>
        <v>1</v>
      </c>
      <c r="M11" s="11">
        <f t="shared" si="1"/>
        <v>0</v>
      </c>
      <c r="N11" s="11">
        <f t="shared" si="2"/>
        <v>0</v>
      </c>
      <c r="O11" s="8" t="s">
        <v>36</v>
      </c>
    </row>
    <row r="12" spans="1:15" s="23" customFormat="1" ht="28.8" x14ac:dyDescent="0.25">
      <c r="A12" s="18" t="s">
        <v>285</v>
      </c>
      <c r="B12" s="14" t="s">
        <v>15</v>
      </c>
      <c r="C12" s="15" t="s">
        <v>87</v>
      </c>
      <c r="D12" s="20"/>
      <c r="E12" s="9" t="s">
        <v>4</v>
      </c>
      <c r="F12" s="21" t="s">
        <v>288</v>
      </c>
      <c r="G12" s="20" t="s">
        <v>113</v>
      </c>
      <c r="H12" s="22">
        <v>9</v>
      </c>
      <c r="I12" s="22">
        <v>8</v>
      </c>
      <c r="J12" s="22">
        <v>1</v>
      </c>
      <c r="K12" s="22">
        <v>0</v>
      </c>
      <c r="L12" s="11">
        <f t="shared" si="0"/>
        <v>0.88888888888888884</v>
      </c>
      <c r="M12" s="11">
        <f t="shared" si="1"/>
        <v>0.1111111111111111</v>
      </c>
      <c r="N12" s="11">
        <f t="shared" si="2"/>
        <v>0</v>
      </c>
      <c r="O12" s="8" t="s">
        <v>27</v>
      </c>
    </row>
    <row r="13" spans="1:15" s="23" customFormat="1" x14ac:dyDescent="0.25">
      <c r="A13" s="18" t="s">
        <v>285</v>
      </c>
      <c r="B13" s="14" t="s">
        <v>15</v>
      </c>
      <c r="C13" s="15" t="s">
        <v>87</v>
      </c>
      <c r="D13" s="20"/>
      <c r="E13" s="9" t="s">
        <v>4</v>
      </c>
      <c r="F13" s="21" t="s">
        <v>202</v>
      </c>
      <c r="G13" s="20" t="s">
        <v>204</v>
      </c>
      <c r="H13" s="22">
        <v>1</v>
      </c>
      <c r="I13" s="22">
        <v>1</v>
      </c>
      <c r="J13" s="22">
        <v>0</v>
      </c>
      <c r="K13" s="22">
        <v>0</v>
      </c>
      <c r="L13" s="11">
        <f t="shared" si="0"/>
        <v>1</v>
      </c>
      <c r="M13" s="11">
        <f t="shared" si="1"/>
        <v>0</v>
      </c>
      <c r="N13" s="11">
        <f t="shared" si="2"/>
        <v>0</v>
      </c>
      <c r="O13" s="8" t="s">
        <v>36</v>
      </c>
    </row>
    <row r="14" spans="1:15" x14ac:dyDescent="0.25">
      <c r="A14" s="18" t="s">
        <v>285</v>
      </c>
      <c r="B14" s="14" t="s">
        <v>15</v>
      </c>
      <c r="C14" s="8" t="s">
        <v>87</v>
      </c>
      <c r="D14" s="8"/>
      <c r="E14" s="9" t="s">
        <v>4</v>
      </c>
      <c r="F14" s="9" t="s">
        <v>24</v>
      </c>
      <c r="G14" s="15" t="s">
        <v>108</v>
      </c>
      <c r="H14" s="9">
        <v>29</v>
      </c>
      <c r="I14" s="9">
        <v>28</v>
      </c>
      <c r="J14" s="9">
        <v>1</v>
      </c>
      <c r="K14" s="9">
        <v>0</v>
      </c>
      <c r="L14" s="11">
        <f t="shared" si="0"/>
        <v>0.96551724137931039</v>
      </c>
      <c r="M14" s="11">
        <f t="shared" si="1"/>
        <v>3.4482758620689655E-2</v>
      </c>
      <c r="N14" s="11">
        <f t="shared" si="2"/>
        <v>0</v>
      </c>
      <c r="O14" s="8" t="s">
        <v>27</v>
      </c>
    </row>
    <row r="15" spans="1:15" ht="28.8" x14ac:dyDescent="0.25">
      <c r="A15" s="24" t="s">
        <v>124</v>
      </c>
      <c r="B15" s="14" t="s">
        <v>15</v>
      </c>
      <c r="C15" s="17" t="s">
        <v>87</v>
      </c>
      <c r="D15" s="17"/>
      <c r="E15" s="9" t="s">
        <v>4</v>
      </c>
      <c r="F15" s="9" t="s">
        <v>26</v>
      </c>
      <c r="G15" s="15" t="s">
        <v>110</v>
      </c>
      <c r="H15" s="9">
        <v>1</v>
      </c>
      <c r="I15" s="9">
        <v>0</v>
      </c>
      <c r="J15" s="9"/>
      <c r="K15" s="9"/>
      <c r="L15" s="11">
        <f t="shared" si="0"/>
        <v>0</v>
      </c>
      <c r="M15" s="11">
        <f t="shared" si="1"/>
        <v>0</v>
      </c>
      <c r="N15" s="11">
        <f t="shared" si="2"/>
        <v>0</v>
      </c>
      <c r="O15" s="8" t="s">
        <v>13</v>
      </c>
    </row>
    <row r="16" spans="1:15" ht="43.2" x14ac:dyDescent="0.25">
      <c r="A16" s="8" t="s">
        <v>25</v>
      </c>
      <c r="B16" s="14" t="s">
        <v>121</v>
      </c>
      <c r="C16" s="17" t="s">
        <v>96</v>
      </c>
      <c r="D16" s="17" t="s">
        <v>123</v>
      </c>
      <c r="E16" s="9" t="s">
        <v>4</v>
      </c>
      <c r="F16" s="9" t="s">
        <v>14</v>
      </c>
      <c r="G16" s="15" t="s">
        <v>109</v>
      </c>
      <c r="H16" s="9">
        <v>60</v>
      </c>
      <c r="I16" s="9">
        <v>40</v>
      </c>
      <c r="J16" s="13">
        <v>10</v>
      </c>
      <c r="K16" s="9">
        <v>10</v>
      </c>
      <c r="L16" s="11">
        <f t="shared" si="0"/>
        <v>0.66666666666666663</v>
      </c>
      <c r="M16" s="11">
        <f t="shared" si="1"/>
        <v>0.16666666666666666</v>
      </c>
      <c r="N16" s="11">
        <f t="shared" si="2"/>
        <v>0.16666666666666666</v>
      </c>
      <c r="O16" s="12" t="s">
        <v>160</v>
      </c>
    </row>
    <row r="17" spans="1:15" ht="28.8" x14ac:dyDescent="0.25">
      <c r="A17" s="17" t="s">
        <v>124</v>
      </c>
      <c r="B17" s="14" t="s">
        <v>20</v>
      </c>
      <c r="C17" s="17" t="s">
        <v>87</v>
      </c>
      <c r="D17" s="17"/>
      <c r="E17" s="9" t="s">
        <v>4</v>
      </c>
      <c r="F17" s="9" t="s">
        <v>26</v>
      </c>
      <c r="G17" s="15" t="s">
        <v>110</v>
      </c>
      <c r="H17" s="9">
        <v>170</v>
      </c>
      <c r="I17" s="9">
        <v>31</v>
      </c>
      <c r="J17" s="9">
        <v>139</v>
      </c>
      <c r="K17" s="9"/>
      <c r="L17" s="11">
        <f t="shared" si="0"/>
        <v>0.18235294117647058</v>
      </c>
      <c r="M17" s="11">
        <f t="shared" si="1"/>
        <v>0.81764705882352939</v>
      </c>
      <c r="N17" s="11">
        <f t="shared" si="2"/>
        <v>0</v>
      </c>
      <c r="O17" s="8" t="s">
        <v>27</v>
      </c>
    </row>
    <row r="18" spans="1:15" x14ac:dyDescent="0.25">
      <c r="A18" s="25" t="s">
        <v>86</v>
      </c>
      <c r="B18" s="14" t="s">
        <v>15</v>
      </c>
      <c r="C18" s="17" t="s">
        <v>87</v>
      </c>
      <c r="D18" s="17"/>
      <c r="E18" s="9" t="s">
        <v>4</v>
      </c>
      <c r="F18" s="9" t="s">
        <v>34</v>
      </c>
      <c r="G18" s="15" t="s">
        <v>112</v>
      </c>
      <c r="H18" s="9">
        <v>28</v>
      </c>
      <c r="I18" s="9">
        <v>7</v>
      </c>
      <c r="J18" s="9">
        <f>H18-I18</f>
        <v>21</v>
      </c>
      <c r="K18" s="9"/>
      <c r="L18" s="11">
        <f t="shared" si="0"/>
        <v>0.25</v>
      </c>
      <c r="M18" s="11">
        <f t="shared" si="1"/>
        <v>0.75</v>
      </c>
      <c r="N18" s="11">
        <f t="shared" si="2"/>
        <v>0</v>
      </c>
      <c r="O18" s="8" t="s">
        <v>27</v>
      </c>
    </row>
    <row r="19" spans="1:15" x14ac:dyDescent="0.25">
      <c r="A19" s="8" t="s">
        <v>28</v>
      </c>
      <c r="B19" s="14" t="s">
        <v>20</v>
      </c>
      <c r="C19" s="15" t="s">
        <v>87</v>
      </c>
      <c r="D19" s="8"/>
      <c r="E19" s="9" t="s">
        <v>4</v>
      </c>
      <c r="F19" s="9" t="s">
        <v>111</v>
      </c>
      <c r="G19" s="15" t="s">
        <v>111</v>
      </c>
      <c r="H19" s="9">
        <v>18</v>
      </c>
      <c r="I19" s="9">
        <v>0</v>
      </c>
      <c r="J19" s="9">
        <v>18</v>
      </c>
      <c r="K19" s="9"/>
      <c r="L19" s="11">
        <f t="shared" si="0"/>
        <v>0</v>
      </c>
      <c r="M19" s="11">
        <f t="shared" si="1"/>
        <v>1</v>
      </c>
      <c r="N19" s="11">
        <f t="shared" si="2"/>
        <v>0</v>
      </c>
      <c r="O19" s="8" t="s">
        <v>13</v>
      </c>
    </row>
    <row r="20" spans="1:15" s="23" customFormat="1" ht="28.8" x14ac:dyDescent="0.25">
      <c r="A20" s="26" t="s">
        <v>29</v>
      </c>
      <c r="B20" s="27" t="s">
        <v>20</v>
      </c>
      <c r="C20" s="20" t="s">
        <v>88</v>
      </c>
      <c r="D20" s="28"/>
      <c r="E20" s="22" t="s">
        <v>4</v>
      </c>
      <c r="F20" s="21" t="s">
        <v>310</v>
      </c>
      <c r="G20" s="20" t="s">
        <v>109</v>
      </c>
      <c r="H20" s="22">
        <v>8</v>
      </c>
      <c r="I20" s="22">
        <v>8</v>
      </c>
      <c r="J20" s="22"/>
      <c r="K20" s="22"/>
      <c r="L20" s="11">
        <f t="shared" si="0"/>
        <v>1</v>
      </c>
      <c r="M20" s="11">
        <f t="shared" si="1"/>
        <v>0</v>
      </c>
      <c r="N20" s="11">
        <f t="shared" si="2"/>
        <v>0</v>
      </c>
      <c r="O20" s="8" t="s">
        <v>36</v>
      </c>
    </row>
    <row r="21" spans="1:15" ht="105.05" customHeight="1" x14ac:dyDescent="0.25">
      <c r="A21" s="29" t="s">
        <v>32</v>
      </c>
      <c r="B21" s="14" t="s">
        <v>121</v>
      </c>
      <c r="C21" s="17" t="s">
        <v>96</v>
      </c>
      <c r="D21" s="12" t="s">
        <v>303</v>
      </c>
      <c r="E21" s="9" t="s">
        <v>4</v>
      </c>
      <c r="F21" s="9" t="s">
        <v>296</v>
      </c>
      <c r="G21" s="15" t="s">
        <v>112</v>
      </c>
      <c r="H21" s="9">
        <v>23</v>
      </c>
      <c r="I21" s="9">
        <v>23</v>
      </c>
      <c r="J21" s="9"/>
      <c r="K21" s="9"/>
      <c r="L21" s="11">
        <f t="shared" si="0"/>
        <v>1</v>
      </c>
      <c r="M21" s="11">
        <f t="shared" si="1"/>
        <v>0</v>
      </c>
      <c r="N21" s="11">
        <f t="shared" si="2"/>
        <v>0</v>
      </c>
      <c r="O21" s="8" t="s">
        <v>36</v>
      </c>
    </row>
    <row r="22" spans="1:15" ht="105.05" customHeight="1" x14ac:dyDescent="0.25">
      <c r="A22" s="29" t="s">
        <v>32</v>
      </c>
      <c r="B22" s="14" t="s">
        <v>121</v>
      </c>
      <c r="C22" s="17" t="s">
        <v>96</v>
      </c>
      <c r="D22" s="17" t="s">
        <v>304</v>
      </c>
      <c r="E22" s="9" t="s">
        <v>4</v>
      </c>
      <c r="F22" s="9" t="s">
        <v>296</v>
      </c>
      <c r="G22" s="15" t="s">
        <v>112</v>
      </c>
      <c r="H22" s="9">
        <v>2</v>
      </c>
      <c r="I22" s="9">
        <v>2</v>
      </c>
      <c r="J22" s="9"/>
      <c r="K22" s="9"/>
      <c r="L22" s="11">
        <f t="shared" si="0"/>
        <v>1</v>
      </c>
      <c r="M22" s="11">
        <f t="shared" si="1"/>
        <v>0</v>
      </c>
      <c r="N22" s="11">
        <f t="shared" si="2"/>
        <v>0</v>
      </c>
      <c r="O22" s="8" t="s">
        <v>36</v>
      </c>
    </row>
    <row r="23" spans="1:15" ht="105.05" customHeight="1" x14ac:dyDescent="0.25">
      <c r="A23" s="30" t="s">
        <v>32</v>
      </c>
      <c r="B23" s="14" t="s">
        <v>121</v>
      </c>
      <c r="C23" s="17" t="s">
        <v>146</v>
      </c>
      <c r="D23" s="17" t="s">
        <v>145</v>
      </c>
      <c r="E23" s="9" t="s">
        <v>4</v>
      </c>
      <c r="F23" s="9" t="s">
        <v>296</v>
      </c>
      <c r="G23" s="15" t="s">
        <v>112</v>
      </c>
      <c r="H23" s="9">
        <v>0</v>
      </c>
      <c r="I23" s="9">
        <v>0</v>
      </c>
      <c r="J23" s="9">
        <v>0</v>
      </c>
      <c r="K23" s="9">
        <v>0</v>
      </c>
      <c r="L23" s="11" t="e">
        <f t="shared" si="0"/>
        <v>#DIV/0!</v>
      </c>
      <c r="M23" s="11" t="e">
        <f t="shared" si="1"/>
        <v>#DIV/0!</v>
      </c>
      <c r="N23" s="11" t="e">
        <f t="shared" si="2"/>
        <v>#DIV/0!</v>
      </c>
      <c r="O23" s="8"/>
    </row>
    <row r="24" spans="1:15" ht="41.35" customHeight="1" x14ac:dyDescent="0.25">
      <c r="A24" s="29" t="s">
        <v>32</v>
      </c>
      <c r="B24" s="14" t="s">
        <v>39</v>
      </c>
      <c r="C24" s="17" t="s">
        <v>146</v>
      </c>
      <c r="D24" s="17" t="s">
        <v>145</v>
      </c>
      <c r="E24" s="9" t="s">
        <v>4</v>
      </c>
      <c r="F24" s="9" t="s">
        <v>296</v>
      </c>
      <c r="G24" s="17" t="s">
        <v>112</v>
      </c>
      <c r="H24" s="9">
        <v>15</v>
      </c>
      <c r="I24" s="9">
        <v>15</v>
      </c>
      <c r="J24" s="9"/>
      <c r="K24" s="9"/>
      <c r="L24" s="11">
        <f t="shared" si="0"/>
        <v>1</v>
      </c>
      <c r="M24" s="11">
        <f t="shared" si="1"/>
        <v>0</v>
      </c>
      <c r="N24" s="11">
        <f t="shared" si="2"/>
        <v>0</v>
      </c>
      <c r="O24" s="8" t="s">
        <v>36</v>
      </c>
    </row>
    <row r="25" spans="1:15" ht="52.45" customHeight="1" x14ac:dyDescent="0.25">
      <c r="A25" s="29" t="s">
        <v>32</v>
      </c>
      <c r="B25" s="14" t="s">
        <v>39</v>
      </c>
      <c r="C25" s="17" t="s">
        <v>96</v>
      </c>
      <c r="D25" s="17" t="s">
        <v>153</v>
      </c>
      <c r="E25" s="9" t="s">
        <v>4</v>
      </c>
      <c r="F25" s="9" t="s">
        <v>296</v>
      </c>
      <c r="G25" s="17" t="s">
        <v>112</v>
      </c>
      <c r="H25" s="9">
        <v>5</v>
      </c>
      <c r="I25" s="9">
        <v>5</v>
      </c>
      <c r="J25" s="9"/>
      <c r="K25" s="9"/>
      <c r="L25" s="11">
        <f t="shared" si="0"/>
        <v>1</v>
      </c>
      <c r="M25" s="11">
        <f t="shared" si="1"/>
        <v>0</v>
      </c>
      <c r="N25" s="11">
        <f t="shared" si="2"/>
        <v>0</v>
      </c>
      <c r="O25" s="8" t="s">
        <v>36</v>
      </c>
    </row>
    <row r="26" spans="1:15" ht="62.3" customHeight="1" x14ac:dyDescent="0.25">
      <c r="A26" s="29" t="s">
        <v>32</v>
      </c>
      <c r="B26" s="14" t="s">
        <v>39</v>
      </c>
      <c r="C26" s="17" t="s">
        <v>146</v>
      </c>
      <c r="D26" s="17" t="s">
        <v>145</v>
      </c>
      <c r="E26" s="9" t="s">
        <v>4</v>
      </c>
      <c r="F26" s="9" t="s">
        <v>296</v>
      </c>
      <c r="G26" s="17" t="s">
        <v>154</v>
      </c>
      <c r="H26" s="9">
        <v>1</v>
      </c>
      <c r="I26" s="9">
        <v>1</v>
      </c>
      <c r="J26" s="9"/>
      <c r="K26" s="9"/>
      <c r="L26" s="11">
        <f t="shared" si="0"/>
        <v>1</v>
      </c>
      <c r="M26" s="11">
        <f t="shared" si="1"/>
        <v>0</v>
      </c>
      <c r="N26" s="11">
        <f t="shared" si="2"/>
        <v>0</v>
      </c>
      <c r="O26" s="8" t="s">
        <v>36</v>
      </c>
    </row>
    <row r="27" spans="1:15" ht="62.3" customHeight="1" x14ac:dyDescent="0.25">
      <c r="A27" s="29" t="s">
        <v>32</v>
      </c>
      <c r="B27" s="14" t="s">
        <v>39</v>
      </c>
      <c r="C27" s="17" t="s">
        <v>146</v>
      </c>
      <c r="D27" s="17" t="s">
        <v>145</v>
      </c>
      <c r="E27" s="9" t="s">
        <v>4</v>
      </c>
      <c r="F27" s="9" t="s">
        <v>296</v>
      </c>
      <c r="G27" s="17" t="s">
        <v>155</v>
      </c>
      <c r="H27" s="9">
        <v>1</v>
      </c>
      <c r="I27" s="9">
        <v>1</v>
      </c>
      <c r="J27" s="9"/>
      <c r="K27" s="9"/>
      <c r="L27" s="11">
        <f t="shared" si="0"/>
        <v>1</v>
      </c>
      <c r="M27" s="11">
        <f t="shared" si="1"/>
        <v>0</v>
      </c>
      <c r="N27" s="11">
        <f t="shared" si="2"/>
        <v>0</v>
      </c>
      <c r="O27" s="8" t="s">
        <v>36</v>
      </c>
    </row>
    <row r="28" spans="1:15" ht="62.3" customHeight="1" x14ac:dyDescent="0.25">
      <c r="A28" s="29" t="s">
        <v>32</v>
      </c>
      <c r="B28" s="14" t="s">
        <v>39</v>
      </c>
      <c r="C28" s="17" t="s">
        <v>146</v>
      </c>
      <c r="D28" s="17" t="s">
        <v>145</v>
      </c>
      <c r="E28" s="9" t="s">
        <v>4</v>
      </c>
      <c r="F28" s="9" t="s">
        <v>296</v>
      </c>
      <c r="G28" s="17" t="s">
        <v>156</v>
      </c>
      <c r="H28" s="9">
        <v>1</v>
      </c>
      <c r="I28" s="9">
        <v>1</v>
      </c>
      <c r="J28" s="9"/>
      <c r="K28" s="9"/>
      <c r="L28" s="11">
        <f t="shared" si="0"/>
        <v>1</v>
      </c>
      <c r="M28" s="11">
        <f t="shared" si="1"/>
        <v>0</v>
      </c>
      <c r="N28" s="11">
        <f t="shared" si="2"/>
        <v>0</v>
      </c>
      <c r="O28" s="8" t="s">
        <v>36</v>
      </c>
    </row>
    <row r="29" spans="1:15" ht="62.3" customHeight="1" x14ac:dyDescent="0.25">
      <c r="A29" s="29" t="s">
        <v>32</v>
      </c>
      <c r="B29" s="14" t="s">
        <v>39</v>
      </c>
      <c r="C29" s="17" t="s">
        <v>146</v>
      </c>
      <c r="D29" s="17" t="s">
        <v>145</v>
      </c>
      <c r="E29" s="9" t="s">
        <v>4</v>
      </c>
      <c r="F29" s="9" t="s">
        <v>296</v>
      </c>
      <c r="G29" s="17" t="s">
        <v>116</v>
      </c>
      <c r="H29" s="9">
        <v>2</v>
      </c>
      <c r="I29" s="9">
        <v>2</v>
      </c>
      <c r="J29" s="9"/>
      <c r="K29" s="9"/>
      <c r="L29" s="11">
        <f t="shared" si="0"/>
        <v>1</v>
      </c>
      <c r="M29" s="11">
        <f t="shared" si="1"/>
        <v>0</v>
      </c>
      <c r="N29" s="11">
        <f t="shared" si="2"/>
        <v>0</v>
      </c>
      <c r="O29" s="8" t="s">
        <v>36</v>
      </c>
    </row>
    <row r="30" spans="1:15" ht="62.3" customHeight="1" x14ac:dyDescent="0.25">
      <c r="A30" s="29" t="s">
        <v>32</v>
      </c>
      <c r="B30" s="14" t="s">
        <v>39</v>
      </c>
      <c r="C30" s="17" t="s">
        <v>96</v>
      </c>
      <c r="D30" s="17" t="s">
        <v>153</v>
      </c>
      <c r="E30" s="9" t="s">
        <v>4</v>
      </c>
      <c r="F30" s="9" t="s">
        <v>296</v>
      </c>
      <c r="G30" s="17" t="s">
        <v>116</v>
      </c>
      <c r="H30" s="9">
        <v>2</v>
      </c>
      <c r="I30" s="9">
        <v>2</v>
      </c>
      <c r="J30" s="9"/>
      <c r="K30" s="9"/>
      <c r="L30" s="11">
        <f t="shared" si="0"/>
        <v>1</v>
      </c>
      <c r="M30" s="11">
        <f t="shared" si="1"/>
        <v>0</v>
      </c>
      <c r="N30" s="11">
        <f t="shared" si="2"/>
        <v>0</v>
      </c>
      <c r="O30" s="8" t="s">
        <v>36</v>
      </c>
    </row>
    <row r="31" spans="1:15" ht="62.3" customHeight="1" x14ac:dyDescent="0.25">
      <c r="A31" s="29" t="s">
        <v>32</v>
      </c>
      <c r="B31" s="14" t="s">
        <v>39</v>
      </c>
      <c r="C31" s="17" t="s">
        <v>146</v>
      </c>
      <c r="D31" s="17" t="s">
        <v>145</v>
      </c>
      <c r="E31" s="9" t="s">
        <v>4</v>
      </c>
      <c r="F31" s="9" t="s">
        <v>296</v>
      </c>
      <c r="G31" s="17" t="s">
        <v>157</v>
      </c>
      <c r="H31" s="9">
        <v>2</v>
      </c>
      <c r="I31" s="9">
        <v>2</v>
      </c>
      <c r="J31" s="9"/>
      <c r="K31" s="9"/>
      <c r="L31" s="11">
        <f t="shared" si="0"/>
        <v>1</v>
      </c>
      <c r="M31" s="11">
        <f t="shared" si="1"/>
        <v>0</v>
      </c>
      <c r="N31" s="11">
        <f t="shared" si="2"/>
        <v>0</v>
      </c>
      <c r="O31" s="8" t="s">
        <v>36</v>
      </c>
    </row>
    <row r="32" spans="1:15" ht="62.3" customHeight="1" x14ac:dyDescent="0.25">
      <c r="A32" s="29" t="s">
        <v>32</v>
      </c>
      <c r="B32" s="14" t="s">
        <v>39</v>
      </c>
      <c r="C32" s="17" t="s">
        <v>146</v>
      </c>
      <c r="D32" s="17" t="s">
        <v>145</v>
      </c>
      <c r="E32" s="9" t="s">
        <v>4</v>
      </c>
      <c r="F32" s="9" t="s">
        <v>296</v>
      </c>
      <c r="G32" s="17" t="s">
        <v>158</v>
      </c>
      <c r="H32" s="9">
        <v>1</v>
      </c>
      <c r="I32" s="9">
        <v>1</v>
      </c>
      <c r="J32" s="9"/>
      <c r="K32" s="9"/>
      <c r="L32" s="11">
        <f t="shared" si="0"/>
        <v>1</v>
      </c>
      <c r="M32" s="11">
        <f t="shared" si="1"/>
        <v>0</v>
      </c>
      <c r="N32" s="11">
        <f t="shared" si="2"/>
        <v>0</v>
      </c>
      <c r="O32" s="8" t="s">
        <v>36</v>
      </c>
    </row>
    <row r="33" spans="1:15" ht="62.3" customHeight="1" x14ac:dyDescent="0.25">
      <c r="A33" s="29" t="s">
        <v>32</v>
      </c>
      <c r="B33" s="14" t="s">
        <v>39</v>
      </c>
      <c r="C33" s="17" t="s">
        <v>146</v>
      </c>
      <c r="D33" s="17" t="s">
        <v>145</v>
      </c>
      <c r="E33" s="9" t="s">
        <v>4</v>
      </c>
      <c r="F33" s="9" t="s">
        <v>296</v>
      </c>
      <c r="G33" s="17" t="s">
        <v>159</v>
      </c>
      <c r="H33" s="9">
        <v>2</v>
      </c>
      <c r="I33" s="9">
        <v>2</v>
      </c>
      <c r="J33" s="9"/>
      <c r="K33" s="9"/>
      <c r="L33" s="11">
        <f t="shared" si="0"/>
        <v>1</v>
      </c>
      <c r="M33" s="11">
        <f t="shared" si="1"/>
        <v>0</v>
      </c>
      <c r="N33" s="11">
        <f t="shared" si="2"/>
        <v>0</v>
      </c>
      <c r="O33" s="8" t="s">
        <v>36</v>
      </c>
    </row>
    <row r="34" spans="1:15" ht="70.45" customHeight="1" x14ac:dyDescent="0.25">
      <c r="A34" s="31" t="s">
        <v>32</v>
      </c>
      <c r="B34" s="14" t="s">
        <v>72</v>
      </c>
      <c r="C34" s="17" t="s">
        <v>146</v>
      </c>
      <c r="D34" s="17" t="s">
        <v>145</v>
      </c>
      <c r="E34" s="9" t="s">
        <v>4</v>
      </c>
      <c r="F34" s="9" t="s">
        <v>296</v>
      </c>
      <c r="G34" s="17" t="s">
        <v>112</v>
      </c>
      <c r="H34" s="9">
        <v>37</v>
      </c>
      <c r="I34" s="9"/>
      <c r="J34" s="9"/>
      <c r="K34" s="9">
        <v>37</v>
      </c>
      <c r="L34" s="11">
        <f t="shared" si="0"/>
        <v>0</v>
      </c>
      <c r="M34" s="11">
        <f t="shared" si="1"/>
        <v>0</v>
      </c>
      <c r="N34" s="11">
        <f t="shared" si="2"/>
        <v>1</v>
      </c>
      <c r="O34" s="8" t="s">
        <v>3</v>
      </c>
    </row>
    <row r="35" spans="1:15" ht="70.45" customHeight="1" x14ac:dyDescent="0.25">
      <c r="A35" s="31" t="s">
        <v>32</v>
      </c>
      <c r="B35" s="14" t="s">
        <v>144</v>
      </c>
      <c r="C35" s="17" t="s">
        <v>146</v>
      </c>
      <c r="D35" s="17" t="s">
        <v>145</v>
      </c>
      <c r="E35" s="9" t="s">
        <v>4</v>
      </c>
      <c r="F35" s="9" t="s">
        <v>296</v>
      </c>
      <c r="G35" s="17" t="s">
        <v>112</v>
      </c>
      <c r="H35" s="9">
        <v>0</v>
      </c>
      <c r="I35" s="9">
        <v>0</v>
      </c>
      <c r="J35" s="9">
        <v>0</v>
      </c>
      <c r="K35" s="9">
        <v>0</v>
      </c>
      <c r="L35" s="11" t="e">
        <f t="shared" si="0"/>
        <v>#DIV/0!</v>
      </c>
      <c r="M35" s="11" t="e">
        <f t="shared" si="1"/>
        <v>#DIV/0!</v>
      </c>
      <c r="N35" s="11" t="e">
        <f t="shared" si="2"/>
        <v>#DIV/0!</v>
      </c>
      <c r="O35" s="8"/>
    </row>
    <row r="36" spans="1:15" ht="70.45" customHeight="1" x14ac:dyDescent="0.25">
      <c r="A36" s="31" t="s">
        <v>32</v>
      </c>
      <c r="B36" s="14" t="s">
        <v>144</v>
      </c>
      <c r="C36" s="17" t="s">
        <v>96</v>
      </c>
      <c r="D36" s="17" t="s">
        <v>153</v>
      </c>
      <c r="E36" s="9" t="s">
        <v>4</v>
      </c>
      <c r="F36" s="9" t="s">
        <v>296</v>
      </c>
      <c r="G36" s="17" t="s">
        <v>112</v>
      </c>
      <c r="H36" s="9">
        <v>0</v>
      </c>
      <c r="I36" s="9">
        <v>0</v>
      </c>
      <c r="J36" s="9">
        <v>0</v>
      </c>
      <c r="K36" s="9">
        <v>0</v>
      </c>
      <c r="L36" s="11" t="e">
        <f t="shared" si="0"/>
        <v>#DIV/0!</v>
      </c>
      <c r="M36" s="11" t="e">
        <f t="shared" si="1"/>
        <v>#DIV/0!</v>
      </c>
      <c r="N36" s="11" t="e">
        <f t="shared" si="2"/>
        <v>#DIV/0!</v>
      </c>
      <c r="O36" s="8"/>
    </row>
    <row r="37" spans="1:15" ht="70.45" customHeight="1" x14ac:dyDescent="0.25">
      <c r="A37" s="31" t="s">
        <v>32</v>
      </c>
      <c r="B37" s="16" t="s">
        <v>97</v>
      </c>
      <c r="C37" s="17" t="s">
        <v>146</v>
      </c>
      <c r="D37" s="17" t="s">
        <v>147</v>
      </c>
      <c r="E37" s="9" t="s">
        <v>4</v>
      </c>
      <c r="F37" s="9" t="s">
        <v>296</v>
      </c>
      <c r="G37" s="17" t="s">
        <v>112</v>
      </c>
      <c r="H37" s="9">
        <v>0</v>
      </c>
      <c r="I37" s="9">
        <v>0</v>
      </c>
      <c r="J37" s="9">
        <v>0</v>
      </c>
      <c r="K37" s="9">
        <v>0</v>
      </c>
      <c r="L37" s="11" t="e">
        <f t="shared" si="0"/>
        <v>#DIV/0!</v>
      </c>
      <c r="M37" s="11" t="e">
        <f t="shared" si="1"/>
        <v>#DIV/0!</v>
      </c>
      <c r="N37" s="11" t="e">
        <f t="shared" si="2"/>
        <v>#DIV/0!</v>
      </c>
      <c r="O37" s="8"/>
    </row>
    <row r="38" spans="1:15" ht="70.45" customHeight="1" x14ac:dyDescent="0.25">
      <c r="A38" s="31" t="s">
        <v>32</v>
      </c>
      <c r="B38" s="16" t="s">
        <v>11</v>
      </c>
      <c r="C38" s="17" t="s">
        <v>146</v>
      </c>
      <c r="D38" s="17" t="s">
        <v>145</v>
      </c>
      <c r="E38" s="9" t="s">
        <v>4</v>
      </c>
      <c r="F38" s="9" t="s">
        <v>296</v>
      </c>
      <c r="G38" s="17" t="s">
        <v>112</v>
      </c>
      <c r="H38" s="9">
        <v>0</v>
      </c>
      <c r="I38" s="9">
        <v>0</v>
      </c>
      <c r="J38" s="9">
        <v>0</v>
      </c>
      <c r="K38" s="9">
        <v>0</v>
      </c>
      <c r="L38" s="11" t="e">
        <f t="shared" si="0"/>
        <v>#DIV/0!</v>
      </c>
      <c r="M38" s="11" t="e">
        <f t="shared" si="1"/>
        <v>#DIV/0!</v>
      </c>
      <c r="N38" s="11" t="e">
        <f t="shared" si="2"/>
        <v>#DIV/0!</v>
      </c>
      <c r="O38" s="8"/>
    </row>
    <row r="39" spans="1:15" ht="70.45" customHeight="1" x14ac:dyDescent="0.25">
      <c r="A39" s="31" t="s">
        <v>32</v>
      </c>
      <c r="B39" s="16" t="s">
        <v>11</v>
      </c>
      <c r="C39" s="17" t="s">
        <v>96</v>
      </c>
      <c r="D39" s="17" t="s">
        <v>153</v>
      </c>
      <c r="E39" s="9" t="s">
        <v>4</v>
      </c>
      <c r="F39" s="9" t="s">
        <v>296</v>
      </c>
      <c r="G39" s="17" t="s">
        <v>112</v>
      </c>
      <c r="H39" s="9">
        <v>0</v>
      </c>
      <c r="I39" s="9">
        <v>0</v>
      </c>
      <c r="J39" s="9">
        <v>0</v>
      </c>
      <c r="K39" s="9">
        <v>0</v>
      </c>
      <c r="L39" s="11" t="e">
        <f t="shared" si="0"/>
        <v>#DIV/0!</v>
      </c>
      <c r="M39" s="11" t="e">
        <f t="shared" si="1"/>
        <v>#DIV/0!</v>
      </c>
      <c r="N39" s="11" t="e">
        <f t="shared" si="2"/>
        <v>#DIV/0!</v>
      </c>
      <c r="O39" s="8"/>
    </row>
    <row r="40" spans="1:15" ht="70.45" customHeight="1" x14ac:dyDescent="0.25">
      <c r="A40" s="32" t="s">
        <v>32</v>
      </c>
      <c r="B40" s="16" t="s">
        <v>125</v>
      </c>
      <c r="C40" s="17" t="s">
        <v>146</v>
      </c>
      <c r="D40" s="17" t="s">
        <v>145</v>
      </c>
      <c r="E40" s="9" t="s">
        <v>4</v>
      </c>
      <c r="F40" s="9" t="s">
        <v>296</v>
      </c>
      <c r="G40" s="17" t="s">
        <v>112</v>
      </c>
      <c r="H40" s="9">
        <v>0</v>
      </c>
      <c r="I40" s="9">
        <v>0</v>
      </c>
      <c r="J40" s="9">
        <v>0</v>
      </c>
      <c r="K40" s="9">
        <v>0</v>
      </c>
      <c r="L40" s="11" t="e">
        <f t="shared" si="0"/>
        <v>#DIV/0!</v>
      </c>
      <c r="M40" s="11" t="e">
        <f t="shared" si="1"/>
        <v>#DIV/0!</v>
      </c>
      <c r="N40" s="11" t="e">
        <f t="shared" si="2"/>
        <v>#DIV/0!</v>
      </c>
      <c r="O40" s="8"/>
    </row>
    <row r="41" spans="1:15" ht="70.45" customHeight="1" x14ac:dyDescent="0.25">
      <c r="A41" s="33" t="s">
        <v>32</v>
      </c>
      <c r="B41" s="34" t="s">
        <v>125</v>
      </c>
      <c r="C41" s="17" t="s">
        <v>96</v>
      </c>
      <c r="D41" s="17" t="s">
        <v>153</v>
      </c>
      <c r="E41" s="35" t="s">
        <v>4</v>
      </c>
      <c r="F41" s="9" t="s">
        <v>296</v>
      </c>
      <c r="G41" s="17" t="s">
        <v>112</v>
      </c>
      <c r="H41" s="35">
        <v>0</v>
      </c>
      <c r="I41" s="35">
        <v>0</v>
      </c>
      <c r="J41" s="35">
        <v>0</v>
      </c>
      <c r="K41" s="35">
        <v>0</v>
      </c>
      <c r="L41" s="36" t="e">
        <f t="shared" si="0"/>
        <v>#DIV/0!</v>
      </c>
      <c r="M41" s="36" t="e">
        <f t="shared" si="1"/>
        <v>#DIV/0!</v>
      </c>
      <c r="N41" s="36" t="e">
        <f t="shared" si="2"/>
        <v>#DIV/0!</v>
      </c>
      <c r="O41" s="15"/>
    </row>
    <row r="42" spans="1:15" ht="28.8" x14ac:dyDescent="0.25">
      <c r="A42" s="37" t="s">
        <v>75</v>
      </c>
      <c r="B42" s="8" t="s">
        <v>22</v>
      </c>
      <c r="C42" s="12" t="s">
        <v>89</v>
      </c>
      <c r="D42" s="12"/>
      <c r="E42" s="9" t="s">
        <v>4</v>
      </c>
      <c r="F42" s="9" t="s">
        <v>33</v>
      </c>
      <c r="G42" s="8" t="s">
        <v>107</v>
      </c>
      <c r="H42" s="9">
        <v>82</v>
      </c>
      <c r="I42" s="9">
        <v>82</v>
      </c>
      <c r="J42" s="9"/>
      <c r="K42" s="9"/>
      <c r="L42" s="38">
        <f t="shared" si="0"/>
        <v>1</v>
      </c>
      <c r="M42" s="38">
        <f t="shared" si="1"/>
        <v>0</v>
      </c>
      <c r="N42" s="38">
        <f t="shared" si="2"/>
        <v>0</v>
      </c>
      <c r="O42" s="8" t="s">
        <v>27</v>
      </c>
    </row>
    <row r="43" spans="1:15" ht="28.8" x14ac:dyDescent="0.25">
      <c r="A43" s="37" t="s">
        <v>75</v>
      </c>
      <c r="B43" s="8" t="s">
        <v>11</v>
      </c>
      <c r="C43" s="12" t="s">
        <v>89</v>
      </c>
      <c r="D43" s="12"/>
      <c r="E43" s="9" t="s">
        <v>4</v>
      </c>
      <c r="F43" s="13" t="s">
        <v>205</v>
      </c>
      <c r="G43" s="8" t="s">
        <v>107</v>
      </c>
      <c r="H43" s="9">
        <v>32</v>
      </c>
      <c r="I43" s="9"/>
      <c r="J43" s="9">
        <v>32</v>
      </c>
      <c r="K43" s="9"/>
      <c r="L43" s="38">
        <f t="shared" si="0"/>
        <v>0</v>
      </c>
      <c r="M43" s="38">
        <f t="shared" si="1"/>
        <v>1</v>
      </c>
      <c r="N43" s="38">
        <f t="shared" si="2"/>
        <v>0</v>
      </c>
      <c r="O43" s="8" t="s">
        <v>13</v>
      </c>
    </row>
    <row r="44" spans="1:15" ht="28.8" x14ac:dyDescent="0.25">
      <c r="A44" s="37" t="s">
        <v>75</v>
      </c>
      <c r="B44" s="8" t="s">
        <v>11</v>
      </c>
      <c r="C44" s="12" t="s">
        <v>89</v>
      </c>
      <c r="D44" s="12"/>
      <c r="E44" s="9" t="s">
        <v>4</v>
      </c>
      <c r="F44" s="9" t="s">
        <v>206</v>
      </c>
      <c r="G44" s="8" t="s">
        <v>195</v>
      </c>
      <c r="H44" s="9">
        <v>11</v>
      </c>
      <c r="I44" s="9"/>
      <c r="J44" s="9">
        <v>11</v>
      </c>
      <c r="K44" s="9"/>
      <c r="L44" s="38">
        <f t="shared" si="0"/>
        <v>0</v>
      </c>
      <c r="M44" s="38">
        <f t="shared" si="1"/>
        <v>1</v>
      </c>
      <c r="N44" s="38">
        <f t="shared" si="2"/>
        <v>0</v>
      </c>
      <c r="O44" s="8" t="s">
        <v>13</v>
      </c>
    </row>
    <row r="45" spans="1:15" ht="28.8" x14ac:dyDescent="0.25">
      <c r="A45" s="37" t="s">
        <v>75</v>
      </c>
      <c r="B45" s="8" t="s">
        <v>11</v>
      </c>
      <c r="C45" s="12" t="s">
        <v>89</v>
      </c>
      <c r="D45" s="12"/>
      <c r="E45" s="9" t="s">
        <v>4</v>
      </c>
      <c r="F45" s="9" t="s">
        <v>198</v>
      </c>
      <c r="G45" s="8" t="s">
        <v>203</v>
      </c>
      <c r="H45" s="9">
        <v>3</v>
      </c>
      <c r="I45" s="9"/>
      <c r="J45" s="9">
        <v>3</v>
      </c>
      <c r="K45" s="9"/>
      <c r="L45" s="38">
        <f t="shared" si="0"/>
        <v>0</v>
      </c>
      <c r="M45" s="38">
        <f t="shared" si="1"/>
        <v>1</v>
      </c>
      <c r="N45" s="38">
        <f t="shared" si="2"/>
        <v>0</v>
      </c>
      <c r="O45" s="8" t="s">
        <v>13</v>
      </c>
    </row>
    <row r="46" spans="1:15" ht="28.8" x14ac:dyDescent="0.25">
      <c r="A46" s="37" t="s">
        <v>75</v>
      </c>
      <c r="B46" s="8" t="s">
        <v>11</v>
      </c>
      <c r="C46" s="12" t="s">
        <v>89</v>
      </c>
      <c r="D46" s="12"/>
      <c r="E46" s="9" t="s">
        <v>4</v>
      </c>
      <c r="F46" s="13" t="s">
        <v>207</v>
      </c>
      <c r="G46" s="8" t="s">
        <v>111</v>
      </c>
      <c r="H46" s="9">
        <v>16</v>
      </c>
      <c r="I46" s="9"/>
      <c r="J46" s="9">
        <v>16</v>
      </c>
      <c r="K46" s="9"/>
      <c r="L46" s="38">
        <f t="shared" si="0"/>
        <v>0</v>
      </c>
      <c r="M46" s="38">
        <f t="shared" si="1"/>
        <v>1</v>
      </c>
      <c r="N46" s="38">
        <f t="shared" si="2"/>
        <v>0</v>
      </c>
      <c r="O46" s="8" t="s">
        <v>13</v>
      </c>
    </row>
    <row r="47" spans="1:15" ht="28.8" x14ac:dyDescent="0.25">
      <c r="A47" s="37" t="s">
        <v>75</v>
      </c>
      <c r="B47" s="8" t="s">
        <v>11</v>
      </c>
      <c r="C47" s="12" t="s">
        <v>89</v>
      </c>
      <c r="D47" s="12"/>
      <c r="E47" s="9" t="s">
        <v>4</v>
      </c>
      <c r="F47" s="9" t="s">
        <v>14</v>
      </c>
      <c r="G47" s="8" t="s">
        <v>109</v>
      </c>
      <c r="H47" s="9">
        <v>3</v>
      </c>
      <c r="I47" s="9"/>
      <c r="J47" s="9">
        <v>3</v>
      </c>
      <c r="K47" s="9"/>
      <c r="L47" s="38">
        <f t="shared" si="0"/>
        <v>0</v>
      </c>
      <c r="M47" s="38">
        <f t="shared" si="1"/>
        <v>1</v>
      </c>
      <c r="N47" s="38">
        <f t="shared" si="2"/>
        <v>0</v>
      </c>
      <c r="O47" s="8" t="s">
        <v>13</v>
      </c>
    </row>
    <row r="48" spans="1:15" ht="28.8" x14ac:dyDescent="0.25">
      <c r="A48" s="37" t="s">
        <v>75</v>
      </c>
      <c r="B48" s="8" t="s">
        <v>11</v>
      </c>
      <c r="C48" s="12" t="s">
        <v>89</v>
      </c>
      <c r="D48" s="12"/>
      <c r="E48" s="9" t="s">
        <v>4</v>
      </c>
      <c r="F48" s="9" t="s">
        <v>200</v>
      </c>
      <c r="G48" s="8" t="s">
        <v>193</v>
      </c>
      <c r="H48" s="9">
        <v>2</v>
      </c>
      <c r="I48" s="9"/>
      <c r="J48" s="9">
        <v>2</v>
      </c>
      <c r="K48" s="9"/>
      <c r="L48" s="38">
        <f t="shared" si="0"/>
        <v>0</v>
      </c>
      <c r="M48" s="38">
        <f t="shared" si="1"/>
        <v>1</v>
      </c>
      <c r="N48" s="38">
        <f t="shared" si="2"/>
        <v>0</v>
      </c>
      <c r="O48" s="8" t="s">
        <v>13</v>
      </c>
    </row>
    <row r="49" spans="1:15" ht="28.8" x14ac:dyDescent="0.25">
      <c r="A49" s="37" t="s">
        <v>75</v>
      </c>
      <c r="B49" s="8" t="s">
        <v>11</v>
      </c>
      <c r="C49" s="12" t="s">
        <v>89</v>
      </c>
      <c r="D49" s="12"/>
      <c r="E49" s="9" t="s">
        <v>4</v>
      </c>
      <c r="F49" s="9" t="s">
        <v>201</v>
      </c>
      <c r="G49" s="8" t="s">
        <v>169</v>
      </c>
      <c r="H49" s="9">
        <v>6</v>
      </c>
      <c r="I49" s="9"/>
      <c r="J49" s="9">
        <v>6</v>
      </c>
      <c r="K49" s="9"/>
      <c r="L49" s="38">
        <f t="shared" si="0"/>
        <v>0</v>
      </c>
      <c r="M49" s="38">
        <f t="shared" si="1"/>
        <v>1</v>
      </c>
      <c r="N49" s="38">
        <f t="shared" si="2"/>
        <v>0</v>
      </c>
      <c r="O49" s="8" t="s">
        <v>13</v>
      </c>
    </row>
    <row r="50" spans="1:15" ht="35.25" customHeight="1" x14ac:dyDescent="0.25">
      <c r="A50" s="37" t="s">
        <v>75</v>
      </c>
      <c r="B50" s="8" t="s">
        <v>11</v>
      </c>
      <c r="C50" s="12" t="s">
        <v>89</v>
      </c>
      <c r="D50" s="8"/>
      <c r="E50" s="9" t="s">
        <v>4</v>
      </c>
      <c r="F50" s="13" t="s">
        <v>202</v>
      </c>
      <c r="G50" s="12" t="s">
        <v>204</v>
      </c>
      <c r="H50" s="9">
        <v>3</v>
      </c>
      <c r="I50" s="9"/>
      <c r="J50" s="9">
        <v>3</v>
      </c>
      <c r="K50" s="9"/>
      <c r="L50" s="38">
        <f t="shared" si="0"/>
        <v>0</v>
      </c>
      <c r="M50" s="38">
        <f t="shared" si="1"/>
        <v>1</v>
      </c>
      <c r="N50" s="38">
        <f t="shared" si="2"/>
        <v>0</v>
      </c>
      <c r="O50" s="8" t="s">
        <v>13</v>
      </c>
    </row>
    <row r="51" spans="1:15" ht="35.25" customHeight="1" x14ac:dyDescent="0.25">
      <c r="A51" s="37" t="s">
        <v>75</v>
      </c>
      <c r="B51" s="8" t="s">
        <v>125</v>
      </c>
      <c r="C51" s="12" t="s">
        <v>89</v>
      </c>
      <c r="D51" s="8"/>
      <c r="E51" s="9" t="s">
        <v>4</v>
      </c>
      <c r="F51" s="13" t="s">
        <v>208</v>
      </c>
      <c r="G51" s="12" t="s">
        <v>107</v>
      </c>
      <c r="H51" s="9">
        <v>4</v>
      </c>
      <c r="I51" s="9"/>
      <c r="J51" s="9">
        <v>4</v>
      </c>
      <c r="K51" s="9"/>
      <c r="L51" s="38">
        <f t="shared" si="0"/>
        <v>0</v>
      </c>
      <c r="M51" s="38">
        <f t="shared" si="1"/>
        <v>1</v>
      </c>
      <c r="N51" s="38">
        <f t="shared" si="2"/>
        <v>0</v>
      </c>
      <c r="O51" s="8" t="s">
        <v>13</v>
      </c>
    </row>
    <row r="52" spans="1:15" ht="35.25" customHeight="1" x14ac:dyDescent="0.25">
      <c r="A52" s="37" t="s">
        <v>75</v>
      </c>
      <c r="B52" s="8" t="s">
        <v>125</v>
      </c>
      <c r="C52" s="12" t="s">
        <v>89</v>
      </c>
      <c r="D52" s="8"/>
      <c r="E52" s="9" t="s">
        <v>4</v>
      </c>
      <c r="F52" s="13" t="s">
        <v>199</v>
      </c>
      <c r="G52" s="12" t="s">
        <v>111</v>
      </c>
      <c r="H52" s="9">
        <v>1</v>
      </c>
      <c r="I52" s="9"/>
      <c r="J52" s="9">
        <v>1</v>
      </c>
      <c r="K52" s="9"/>
      <c r="L52" s="38">
        <f t="shared" si="0"/>
        <v>0</v>
      </c>
      <c r="M52" s="38">
        <f t="shared" si="1"/>
        <v>1</v>
      </c>
      <c r="N52" s="38">
        <f t="shared" si="2"/>
        <v>0</v>
      </c>
      <c r="O52" s="8" t="s">
        <v>13</v>
      </c>
    </row>
    <row r="53" spans="1:15" ht="35.25" customHeight="1" x14ac:dyDescent="0.25">
      <c r="A53" s="37" t="s">
        <v>75</v>
      </c>
      <c r="B53" s="8" t="s">
        <v>125</v>
      </c>
      <c r="C53" s="12" t="s">
        <v>89</v>
      </c>
      <c r="D53" s="8"/>
      <c r="E53" s="9" t="s">
        <v>4</v>
      </c>
      <c r="F53" s="13" t="s">
        <v>200</v>
      </c>
      <c r="G53" s="12" t="s">
        <v>193</v>
      </c>
      <c r="H53" s="9">
        <v>1</v>
      </c>
      <c r="I53" s="9"/>
      <c r="J53" s="9">
        <v>1</v>
      </c>
      <c r="K53" s="9"/>
      <c r="L53" s="38">
        <f t="shared" si="0"/>
        <v>0</v>
      </c>
      <c r="M53" s="38">
        <f t="shared" si="1"/>
        <v>1</v>
      </c>
      <c r="N53" s="38">
        <f t="shared" si="2"/>
        <v>0</v>
      </c>
      <c r="O53" s="8" t="s">
        <v>13</v>
      </c>
    </row>
    <row r="54" spans="1:15" ht="35.25" customHeight="1" x14ac:dyDescent="0.25">
      <c r="A54" s="37" t="s">
        <v>75</v>
      </c>
      <c r="B54" s="8" t="s">
        <v>125</v>
      </c>
      <c r="C54" s="12" t="s">
        <v>89</v>
      </c>
      <c r="D54" s="8"/>
      <c r="E54" s="9" t="s">
        <v>4</v>
      </c>
      <c r="F54" s="13" t="s">
        <v>209</v>
      </c>
      <c r="G54" s="12" t="s">
        <v>195</v>
      </c>
      <c r="H54" s="9">
        <v>2</v>
      </c>
      <c r="I54" s="9"/>
      <c r="J54" s="9">
        <v>2</v>
      </c>
      <c r="K54" s="9"/>
      <c r="L54" s="38">
        <f t="shared" si="0"/>
        <v>0</v>
      </c>
      <c r="M54" s="38">
        <f t="shared" si="1"/>
        <v>1</v>
      </c>
      <c r="N54" s="38">
        <f t="shared" si="2"/>
        <v>0</v>
      </c>
      <c r="O54" s="8" t="s">
        <v>13</v>
      </c>
    </row>
    <row r="55" spans="1:15" ht="43.55" customHeight="1" x14ac:dyDescent="0.25">
      <c r="A55" s="37" t="s">
        <v>75</v>
      </c>
      <c r="B55" s="8" t="s">
        <v>126</v>
      </c>
      <c r="C55" s="12" t="s">
        <v>89</v>
      </c>
      <c r="D55" s="12" t="s">
        <v>210</v>
      </c>
      <c r="E55" s="9" t="s">
        <v>4</v>
      </c>
      <c r="F55" s="13" t="s">
        <v>14</v>
      </c>
      <c r="G55" s="12" t="s">
        <v>109</v>
      </c>
      <c r="H55" s="9">
        <v>6</v>
      </c>
      <c r="I55" s="9">
        <v>1</v>
      </c>
      <c r="J55" s="9">
        <v>5</v>
      </c>
      <c r="K55" s="9"/>
      <c r="L55" s="38">
        <f t="shared" si="0"/>
        <v>0.16666666666666666</v>
      </c>
      <c r="M55" s="38">
        <f t="shared" si="1"/>
        <v>0.83333333333333337</v>
      </c>
      <c r="N55" s="38">
        <f t="shared" si="2"/>
        <v>0</v>
      </c>
      <c r="O55" s="8" t="s">
        <v>27</v>
      </c>
    </row>
    <row r="56" spans="1:15" ht="43.55" customHeight="1" x14ac:dyDescent="0.25">
      <c r="A56" s="37" t="s">
        <v>75</v>
      </c>
      <c r="B56" s="8" t="s">
        <v>126</v>
      </c>
      <c r="C56" s="12" t="s">
        <v>89</v>
      </c>
      <c r="D56" s="12" t="s">
        <v>210</v>
      </c>
      <c r="E56" s="9" t="s">
        <v>4</v>
      </c>
      <c r="F56" s="13" t="s">
        <v>12</v>
      </c>
      <c r="G56" s="12" t="s">
        <v>112</v>
      </c>
      <c r="H56" s="9">
        <v>2</v>
      </c>
      <c r="I56" s="9"/>
      <c r="J56" s="9">
        <v>2</v>
      </c>
      <c r="K56" s="9"/>
      <c r="L56" s="38">
        <f t="shared" si="0"/>
        <v>0</v>
      </c>
      <c r="M56" s="38">
        <f t="shared" si="1"/>
        <v>1</v>
      </c>
      <c r="N56" s="38">
        <f t="shared" si="2"/>
        <v>0</v>
      </c>
      <c r="O56" s="8" t="s">
        <v>13</v>
      </c>
    </row>
    <row r="57" spans="1:15" ht="44.3" customHeight="1" x14ac:dyDescent="0.25">
      <c r="A57" s="37" t="s">
        <v>75</v>
      </c>
      <c r="B57" s="8" t="s">
        <v>126</v>
      </c>
      <c r="C57" s="12" t="s">
        <v>89</v>
      </c>
      <c r="D57" s="12" t="s">
        <v>210</v>
      </c>
      <c r="E57" s="9" t="s">
        <v>4</v>
      </c>
      <c r="F57" s="13" t="s">
        <v>26</v>
      </c>
      <c r="G57" s="12" t="s">
        <v>110</v>
      </c>
      <c r="H57" s="9">
        <v>1</v>
      </c>
      <c r="I57" s="9"/>
      <c r="J57" s="9">
        <v>1</v>
      </c>
      <c r="K57" s="9"/>
      <c r="L57" s="38">
        <f t="shared" si="0"/>
        <v>0</v>
      </c>
      <c r="M57" s="38">
        <f t="shared" si="1"/>
        <v>1</v>
      </c>
      <c r="N57" s="38">
        <f t="shared" si="2"/>
        <v>0</v>
      </c>
      <c r="O57" s="8" t="s">
        <v>13</v>
      </c>
    </row>
    <row r="58" spans="1:15" ht="44.3" customHeight="1" x14ac:dyDescent="0.25">
      <c r="A58" s="37" t="s">
        <v>75</v>
      </c>
      <c r="B58" s="8" t="s">
        <v>126</v>
      </c>
      <c r="C58" s="12" t="s">
        <v>89</v>
      </c>
      <c r="D58" s="12" t="s">
        <v>210</v>
      </c>
      <c r="E58" s="9" t="s">
        <v>4</v>
      </c>
      <c r="F58" s="13" t="s">
        <v>200</v>
      </c>
      <c r="G58" s="12" t="s">
        <v>193</v>
      </c>
      <c r="H58" s="9">
        <v>1</v>
      </c>
      <c r="I58" s="9"/>
      <c r="J58" s="9">
        <v>1</v>
      </c>
      <c r="K58" s="9"/>
      <c r="L58" s="38">
        <f t="shared" si="0"/>
        <v>0</v>
      </c>
      <c r="M58" s="38">
        <f t="shared" si="1"/>
        <v>1</v>
      </c>
      <c r="N58" s="38">
        <f t="shared" si="2"/>
        <v>0</v>
      </c>
      <c r="O58" s="8" t="s">
        <v>13</v>
      </c>
    </row>
    <row r="59" spans="1:15" ht="45.7" customHeight="1" x14ac:dyDescent="0.25">
      <c r="A59" s="37" t="s">
        <v>75</v>
      </c>
      <c r="B59" s="8" t="s">
        <v>39</v>
      </c>
      <c r="C59" s="12" t="s">
        <v>89</v>
      </c>
      <c r="D59" s="12" t="s">
        <v>211</v>
      </c>
      <c r="E59" s="9" t="s">
        <v>4</v>
      </c>
      <c r="F59" s="13" t="s">
        <v>212</v>
      </c>
      <c r="G59" s="12" t="s">
        <v>107</v>
      </c>
      <c r="H59" s="9">
        <v>28</v>
      </c>
      <c r="I59" s="9">
        <v>25</v>
      </c>
      <c r="J59" s="9">
        <v>3</v>
      </c>
      <c r="K59" s="9"/>
      <c r="L59" s="38">
        <f t="shared" ref="L59:L121" si="3">I59/H59</f>
        <v>0.8928571428571429</v>
      </c>
      <c r="M59" s="38">
        <f t="shared" ref="M59:M121" si="4">J59/H59</f>
        <v>0.10714285714285714</v>
      </c>
      <c r="N59" s="38">
        <f t="shared" ref="N59:N121" si="5">K59/H59</f>
        <v>0</v>
      </c>
      <c r="O59" s="8" t="s">
        <v>27</v>
      </c>
    </row>
    <row r="60" spans="1:15" ht="44.3" customHeight="1" x14ac:dyDescent="0.25">
      <c r="A60" s="37" t="s">
        <v>75</v>
      </c>
      <c r="B60" s="8" t="s">
        <v>39</v>
      </c>
      <c r="C60" s="12" t="s">
        <v>89</v>
      </c>
      <c r="D60" s="12" t="s">
        <v>211</v>
      </c>
      <c r="E60" s="9" t="s">
        <v>4</v>
      </c>
      <c r="F60" s="13" t="s">
        <v>213</v>
      </c>
      <c r="G60" s="12" t="s">
        <v>111</v>
      </c>
      <c r="H60" s="9">
        <v>16</v>
      </c>
      <c r="I60" s="9">
        <v>16</v>
      </c>
      <c r="J60" s="9"/>
      <c r="K60" s="9"/>
      <c r="L60" s="38">
        <f t="shared" si="3"/>
        <v>1</v>
      </c>
      <c r="M60" s="38">
        <f t="shared" si="4"/>
        <v>0</v>
      </c>
      <c r="N60" s="38">
        <f t="shared" si="5"/>
        <v>0</v>
      </c>
      <c r="O60" s="12" t="s">
        <v>160</v>
      </c>
    </row>
    <row r="61" spans="1:15" ht="44.3" customHeight="1" x14ac:dyDescent="0.25">
      <c r="A61" s="37" t="s">
        <v>75</v>
      </c>
      <c r="B61" s="8" t="s">
        <v>39</v>
      </c>
      <c r="C61" s="12" t="s">
        <v>89</v>
      </c>
      <c r="D61" s="12" t="s">
        <v>211</v>
      </c>
      <c r="E61" s="9" t="s">
        <v>4</v>
      </c>
      <c r="F61" s="13" t="s">
        <v>214</v>
      </c>
      <c r="G61" s="12" t="s">
        <v>108</v>
      </c>
      <c r="H61" s="9">
        <v>8</v>
      </c>
      <c r="I61" s="9">
        <v>8</v>
      </c>
      <c r="J61" s="9"/>
      <c r="K61" s="9"/>
      <c r="L61" s="38">
        <f t="shared" si="3"/>
        <v>1</v>
      </c>
      <c r="M61" s="38">
        <f t="shared" si="4"/>
        <v>0</v>
      </c>
      <c r="N61" s="38">
        <f t="shared" si="5"/>
        <v>0</v>
      </c>
      <c r="O61" s="12" t="s">
        <v>160</v>
      </c>
    </row>
    <row r="62" spans="1:15" ht="45.7" customHeight="1" x14ac:dyDescent="0.25">
      <c r="A62" s="37" t="s">
        <v>75</v>
      </c>
      <c r="B62" s="8" t="s">
        <v>39</v>
      </c>
      <c r="C62" s="12" t="s">
        <v>89</v>
      </c>
      <c r="D62" s="12" t="s">
        <v>211</v>
      </c>
      <c r="E62" s="9" t="s">
        <v>4</v>
      </c>
      <c r="F62" s="13" t="s">
        <v>215</v>
      </c>
      <c r="G62" s="12" t="s">
        <v>216</v>
      </c>
      <c r="H62" s="9">
        <v>2</v>
      </c>
      <c r="I62" s="9">
        <v>2</v>
      </c>
      <c r="J62" s="9"/>
      <c r="K62" s="9"/>
      <c r="L62" s="38">
        <f t="shared" si="3"/>
        <v>1</v>
      </c>
      <c r="M62" s="38">
        <f t="shared" si="4"/>
        <v>0</v>
      </c>
      <c r="N62" s="38">
        <f t="shared" si="5"/>
        <v>0</v>
      </c>
      <c r="O62" s="12" t="s">
        <v>160</v>
      </c>
    </row>
    <row r="63" spans="1:15" ht="44.3" customHeight="1" x14ac:dyDescent="0.25">
      <c r="A63" s="37" t="s">
        <v>75</v>
      </c>
      <c r="B63" s="8" t="s">
        <v>39</v>
      </c>
      <c r="C63" s="12" t="s">
        <v>89</v>
      </c>
      <c r="D63" s="12" t="s">
        <v>211</v>
      </c>
      <c r="E63" s="9" t="s">
        <v>4</v>
      </c>
      <c r="F63" s="13" t="s">
        <v>202</v>
      </c>
      <c r="G63" s="12" t="s">
        <v>204</v>
      </c>
      <c r="H63" s="9">
        <v>3</v>
      </c>
      <c r="I63" s="9">
        <v>3</v>
      </c>
      <c r="J63" s="9"/>
      <c r="K63" s="9"/>
      <c r="L63" s="38">
        <f t="shared" si="3"/>
        <v>1</v>
      </c>
      <c r="M63" s="38">
        <f t="shared" si="4"/>
        <v>0</v>
      </c>
      <c r="N63" s="38">
        <f t="shared" si="5"/>
        <v>0</v>
      </c>
      <c r="O63" s="12" t="s">
        <v>160</v>
      </c>
    </row>
    <row r="64" spans="1:15" ht="45.7" customHeight="1" x14ac:dyDescent="0.25">
      <c r="A64" s="37" t="s">
        <v>75</v>
      </c>
      <c r="B64" s="8" t="s">
        <v>39</v>
      </c>
      <c r="C64" s="12" t="s">
        <v>89</v>
      </c>
      <c r="D64" s="12" t="s">
        <v>211</v>
      </c>
      <c r="E64" s="9" t="s">
        <v>4</v>
      </c>
      <c r="F64" s="13" t="s">
        <v>217</v>
      </c>
      <c r="G64" s="12" t="s">
        <v>193</v>
      </c>
      <c r="H64" s="9">
        <v>11</v>
      </c>
      <c r="I64" s="9">
        <v>11</v>
      </c>
      <c r="J64" s="9"/>
      <c r="K64" s="9"/>
      <c r="L64" s="38">
        <f t="shared" si="3"/>
        <v>1</v>
      </c>
      <c r="M64" s="38">
        <f t="shared" si="4"/>
        <v>0</v>
      </c>
      <c r="N64" s="38">
        <f t="shared" si="5"/>
        <v>0</v>
      </c>
      <c r="O64" s="12" t="s">
        <v>160</v>
      </c>
    </row>
    <row r="65" spans="1:15" ht="45.7" customHeight="1" x14ac:dyDescent="0.25">
      <c r="A65" s="37" t="s">
        <v>75</v>
      </c>
      <c r="B65" s="8" t="s">
        <v>39</v>
      </c>
      <c r="C65" s="12" t="s">
        <v>89</v>
      </c>
      <c r="D65" s="12" t="s">
        <v>211</v>
      </c>
      <c r="E65" s="9" t="s">
        <v>4</v>
      </c>
      <c r="F65" s="13" t="s">
        <v>218</v>
      </c>
      <c r="G65" s="12" t="s">
        <v>203</v>
      </c>
      <c r="H65" s="9">
        <v>3</v>
      </c>
      <c r="I65" s="9">
        <v>3</v>
      </c>
      <c r="J65" s="9"/>
      <c r="K65" s="9"/>
      <c r="L65" s="38">
        <f t="shared" si="3"/>
        <v>1</v>
      </c>
      <c r="M65" s="38">
        <f t="shared" si="4"/>
        <v>0</v>
      </c>
      <c r="N65" s="38">
        <f t="shared" si="5"/>
        <v>0</v>
      </c>
      <c r="O65" s="12" t="s">
        <v>160</v>
      </c>
    </row>
    <row r="66" spans="1:15" ht="44.3" customHeight="1" x14ac:dyDescent="0.25">
      <c r="A66" s="37" t="s">
        <v>75</v>
      </c>
      <c r="B66" s="8" t="s">
        <v>39</v>
      </c>
      <c r="C66" s="12" t="s">
        <v>89</v>
      </c>
      <c r="D66" s="12" t="s">
        <v>211</v>
      </c>
      <c r="E66" s="9" t="s">
        <v>4</v>
      </c>
      <c r="F66" s="13" t="s">
        <v>219</v>
      </c>
      <c r="G66" s="12" t="s">
        <v>195</v>
      </c>
      <c r="H66" s="9">
        <v>12</v>
      </c>
      <c r="I66" s="9">
        <v>12</v>
      </c>
      <c r="J66" s="9"/>
      <c r="K66" s="9"/>
      <c r="L66" s="38">
        <f t="shared" si="3"/>
        <v>1</v>
      </c>
      <c r="M66" s="38">
        <f t="shared" si="4"/>
        <v>0</v>
      </c>
      <c r="N66" s="38">
        <f t="shared" si="5"/>
        <v>0</v>
      </c>
      <c r="O66" s="12" t="s">
        <v>160</v>
      </c>
    </row>
    <row r="67" spans="1:15" ht="45.7" customHeight="1" x14ac:dyDescent="0.25">
      <c r="A67" s="37" t="s">
        <v>75</v>
      </c>
      <c r="B67" s="8" t="s">
        <v>39</v>
      </c>
      <c r="C67" s="12" t="s">
        <v>89</v>
      </c>
      <c r="D67" s="12" t="s">
        <v>211</v>
      </c>
      <c r="E67" s="9" t="s">
        <v>4</v>
      </c>
      <c r="F67" s="13" t="s">
        <v>201</v>
      </c>
      <c r="G67" s="12" t="s">
        <v>169</v>
      </c>
      <c r="H67" s="9">
        <v>6</v>
      </c>
      <c r="I67" s="9">
        <v>6</v>
      </c>
      <c r="J67" s="9"/>
      <c r="K67" s="9"/>
      <c r="L67" s="38">
        <f t="shared" si="3"/>
        <v>1</v>
      </c>
      <c r="M67" s="38">
        <f t="shared" si="4"/>
        <v>0</v>
      </c>
      <c r="N67" s="38">
        <f t="shared" si="5"/>
        <v>0</v>
      </c>
      <c r="O67" s="12" t="s">
        <v>160</v>
      </c>
    </row>
    <row r="68" spans="1:15" ht="45.7" customHeight="1" x14ac:dyDescent="0.25">
      <c r="A68" s="37" t="s">
        <v>75</v>
      </c>
      <c r="B68" s="8" t="s">
        <v>39</v>
      </c>
      <c r="C68" s="12" t="s">
        <v>89</v>
      </c>
      <c r="D68" s="12" t="s">
        <v>211</v>
      </c>
      <c r="E68" s="9" t="s">
        <v>4</v>
      </c>
      <c r="F68" s="13" t="s">
        <v>14</v>
      </c>
      <c r="G68" s="12" t="s">
        <v>109</v>
      </c>
      <c r="H68" s="9">
        <v>3</v>
      </c>
      <c r="I68" s="9">
        <v>3</v>
      </c>
      <c r="J68" s="9"/>
      <c r="K68" s="9"/>
      <c r="L68" s="38">
        <f t="shared" si="3"/>
        <v>1</v>
      </c>
      <c r="M68" s="38">
        <f t="shared" si="4"/>
        <v>0</v>
      </c>
      <c r="N68" s="38">
        <f t="shared" si="5"/>
        <v>0</v>
      </c>
      <c r="O68" s="12" t="s">
        <v>160</v>
      </c>
    </row>
    <row r="69" spans="1:15" ht="28.8" x14ac:dyDescent="0.25">
      <c r="A69" s="37" t="s">
        <v>75</v>
      </c>
      <c r="B69" s="8" t="s">
        <v>72</v>
      </c>
      <c r="C69" s="12" t="s">
        <v>89</v>
      </c>
      <c r="D69" s="39"/>
      <c r="E69" s="9" t="s">
        <v>4</v>
      </c>
      <c r="F69" s="13" t="s">
        <v>33</v>
      </c>
      <c r="G69" s="12" t="s">
        <v>107</v>
      </c>
      <c r="H69" s="9">
        <v>16</v>
      </c>
      <c r="I69" s="9"/>
      <c r="J69" s="9">
        <v>16</v>
      </c>
      <c r="K69" s="9"/>
      <c r="L69" s="38">
        <f t="shared" si="3"/>
        <v>0</v>
      </c>
      <c r="M69" s="38">
        <f t="shared" si="4"/>
        <v>1</v>
      </c>
      <c r="N69" s="38">
        <f t="shared" si="5"/>
        <v>0</v>
      </c>
      <c r="O69" s="12" t="s">
        <v>13</v>
      </c>
    </row>
    <row r="70" spans="1:15" ht="43.2" x14ac:dyDescent="0.25">
      <c r="A70" s="12" t="s">
        <v>76</v>
      </c>
      <c r="B70" s="8" t="s">
        <v>20</v>
      </c>
      <c r="C70" s="12" t="s">
        <v>89</v>
      </c>
      <c r="D70" s="12"/>
      <c r="E70" s="9" t="s">
        <v>4</v>
      </c>
      <c r="F70" s="9" t="s">
        <v>14</v>
      </c>
      <c r="G70" s="8" t="s">
        <v>109</v>
      </c>
      <c r="H70" s="9">
        <v>11</v>
      </c>
      <c r="I70" s="9">
        <v>11</v>
      </c>
      <c r="J70" s="9"/>
      <c r="K70" s="9"/>
      <c r="L70" s="38">
        <f t="shared" si="3"/>
        <v>1</v>
      </c>
      <c r="M70" s="38">
        <f t="shared" si="4"/>
        <v>0</v>
      </c>
      <c r="N70" s="38">
        <f t="shared" si="5"/>
        <v>0</v>
      </c>
      <c r="O70" s="8" t="s">
        <v>27</v>
      </c>
    </row>
    <row r="71" spans="1:15" ht="28.8" x14ac:dyDescent="0.25">
      <c r="A71" s="12" t="s">
        <v>77</v>
      </c>
      <c r="B71" s="8" t="s">
        <v>20</v>
      </c>
      <c r="C71" s="12" t="s">
        <v>89</v>
      </c>
      <c r="D71" s="12"/>
      <c r="E71" s="9" t="s">
        <v>4</v>
      </c>
      <c r="F71" s="9" t="s">
        <v>14</v>
      </c>
      <c r="G71" s="8" t="s">
        <v>109</v>
      </c>
      <c r="H71" s="9">
        <v>14</v>
      </c>
      <c r="I71" s="9">
        <v>14</v>
      </c>
      <c r="J71" s="9"/>
      <c r="K71" s="9"/>
      <c r="L71" s="38">
        <f t="shared" si="3"/>
        <v>1</v>
      </c>
      <c r="M71" s="38">
        <f t="shared" si="4"/>
        <v>0</v>
      </c>
      <c r="N71" s="38">
        <f t="shared" si="5"/>
        <v>0</v>
      </c>
      <c r="O71" s="8" t="s">
        <v>27</v>
      </c>
    </row>
    <row r="72" spans="1:15" x14ac:dyDescent="0.25">
      <c r="A72" s="19" t="s">
        <v>86</v>
      </c>
      <c r="B72" s="8" t="s">
        <v>20</v>
      </c>
      <c r="C72" s="12" t="s">
        <v>87</v>
      </c>
      <c r="D72" s="12"/>
      <c r="E72" s="9" t="s">
        <v>4</v>
      </c>
      <c r="F72" s="9" t="s">
        <v>12</v>
      </c>
      <c r="G72" s="8" t="s">
        <v>112</v>
      </c>
      <c r="H72" s="9">
        <v>240</v>
      </c>
      <c r="I72" s="9">
        <v>27</v>
      </c>
      <c r="J72" s="9">
        <f>H72-I72</f>
        <v>213</v>
      </c>
      <c r="K72" s="9"/>
      <c r="L72" s="38">
        <f t="shared" si="3"/>
        <v>0.1125</v>
      </c>
      <c r="M72" s="38">
        <f t="shared" si="4"/>
        <v>0.88749999999999996</v>
      </c>
      <c r="N72" s="38">
        <f t="shared" si="5"/>
        <v>0</v>
      </c>
      <c r="O72" s="8" t="s">
        <v>27</v>
      </c>
    </row>
    <row r="73" spans="1:15" x14ac:dyDescent="0.25">
      <c r="A73" s="25" t="s">
        <v>86</v>
      </c>
      <c r="B73" s="40" t="s">
        <v>121</v>
      </c>
      <c r="C73" s="24" t="s">
        <v>87</v>
      </c>
      <c r="D73" s="24"/>
      <c r="E73" s="10" t="s">
        <v>4</v>
      </c>
      <c r="F73" s="10" t="s">
        <v>12</v>
      </c>
      <c r="G73" s="40" t="s">
        <v>112</v>
      </c>
      <c r="H73" s="10">
        <v>0</v>
      </c>
      <c r="I73" s="10">
        <v>0</v>
      </c>
      <c r="J73" s="10">
        <v>0</v>
      </c>
      <c r="K73" s="10"/>
      <c r="L73" s="11" t="e">
        <f t="shared" si="3"/>
        <v>#DIV/0!</v>
      </c>
      <c r="M73" s="11" t="e">
        <f t="shared" si="4"/>
        <v>#DIV/0!</v>
      </c>
      <c r="N73" s="11" t="e">
        <f t="shared" si="5"/>
        <v>#DIV/0!</v>
      </c>
      <c r="O73" s="40" t="s">
        <v>311</v>
      </c>
    </row>
    <row r="74" spans="1:15" x14ac:dyDescent="0.25">
      <c r="A74" s="8" t="s">
        <v>78</v>
      </c>
      <c r="B74" s="16" t="s">
        <v>15</v>
      </c>
      <c r="C74" s="17" t="s">
        <v>87</v>
      </c>
      <c r="D74" s="17"/>
      <c r="E74" s="13" t="s">
        <v>4</v>
      </c>
      <c r="F74" s="13" t="s">
        <v>14</v>
      </c>
      <c r="G74" s="17" t="s">
        <v>109</v>
      </c>
      <c r="H74" s="13">
        <v>49</v>
      </c>
      <c r="I74" s="13">
        <v>0</v>
      </c>
      <c r="J74" s="13">
        <v>49</v>
      </c>
      <c r="K74" s="13"/>
      <c r="L74" s="11">
        <f t="shared" si="3"/>
        <v>0</v>
      </c>
      <c r="M74" s="11">
        <f t="shared" si="4"/>
        <v>1</v>
      </c>
      <c r="N74" s="11">
        <f t="shared" si="5"/>
        <v>0</v>
      </c>
      <c r="O74" s="8" t="s">
        <v>13</v>
      </c>
    </row>
    <row r="75" spans="1:15" x14ac:dyDescent="0.25">
      <c r="A75" s="8" t="s">
        <v>292</v>
      </c>
      <c r="B75" s="14" t="s">
        <v>20</v>
      </c>
      <c r="C75" s="15" t="s">
        <v>87</v>
      </c>
      <c r="D75" s="15"/>
      <c r="E75" s="9" t="s">
        <v>4</v>
      </c>
      <c r="F75" s="9" t="s">
        <v>35</v>
      </c>
      <c r="G75" s="15" t="s">
        <v>109</v>
      </c>
      <c r="H75" s="9">
        <v>15</v>
      </c>
      <c r="I75" s="9"/>
      <c r="J75" s="9">
        <v>15</v>
      </c>
      <c r="K75" s="9"/>
      <c r="L75" s="11">
        <f t="shared" si="3"/>
        <v>0</v>
      </c>
      <c r="M75" s="11">
        <f t="shared" si="4"/>
        <v>1</v>
      </c>
      <c r="N75" s="11">
        <f t="shared" si="5"/>
        <v>0</v>
      </c>
      <c r="O75" s="8" t="s">
        <v>13</v>
      </c>
    </row>
    <row r="76" spans="1:15" ht="28.8" x14ac:dyDescent="0.25">
      <c r="A76" s="25" t="s">
        <v>85</v>
      </c>
      <c r="B76" s="14" t="s">
        <v>15</v>
      </c>
      <c r="C76" s="15" t="s">
        <v>87</v>
      </c>
      <c r="D76" s="15"/>
      <c r="E76" s="9" t="s">
        <v>4</v>
      </c>
      <c r="F76" s="13" t="s">
        <v>293</v>
      </c>
      <c r="G76" s="15" t="s">
        <v>107</v>
      </c>
      <c r="H76" s="9">
        <v>19</v>
      </c>
      <c r="I76" s="9">
        <v>0</v>
      </c>
      <c r="J76" s="9">
        <v>19</v>
      </c>
      <c r="K76" s="9"/>
      <c r="L76" s="11">
        <f t="shared" si="3"/>
        <v>0</v>
      </c>
      <c r="M76" s="11">
        <f t="shared" si="4"/>
        <v>1</v>
      </c>
      <c r="N76" s="11">
        <f t="shared" si="5"/>
        <v>0</v>
      </c>
      <c r="O76" s="8" t="s">
        <v>13</v>
      </c>
    </row>
    <row r="77" spans="1:15" x14ac:dyDescent="0.25">
      <c r="A77" s="25" t="s">
        <v>85</v>
      </c>
      <c r="B77" s="14" t="s">
        <v>15</v>
      </c>
      <c r="C77" s="15" t="s">
        <v>87</v>
      </c>
      <c r="D77" s="15"/>
      <c r="E77" s="9" t="s">
        <v>4</v>
      </c>
      <c r="F77" s="9" t="s">
        <v>294</v>
      </c>
      <c r="G77" s="15" t="s">
        <v>111</v>
      </c>
      <c r="H77" s="9">
        <v>11</v>
      </c>
      <c r="I77" s="9">
        <v>0</v>
      </c>
      <c r="J77" s="9">
        <v>11</v>
      </c>
      <c r="K77" s="9"/>
      <c r="L77" s="11">
        <f t="shared" si="3"/>
        <v>0</v>
      </c>
      <c r="M77" s="11">
        <f t="shared" si="4"/>
        <v>1</v>
      </c>
      <c r="N77" s="11">
        <f t="shared" si="5"/>
        <v>0</v>
      </c>
      <c r="O77" s="8" t="s">
        <v>13</v>
      </c>
    </row>
    <row r="78" spans="1:15" x14ac:dyDescent="0.25">
      <c r="A78" s="31" t="s">
        <v>38</v>
      </c>
      <c r="B78" s="14" t="s">
        <v>15</v>
      </c>
      <c r="C78" s="17" t="s">
        <v>87</v>
      </c>
      <c r="D78" s="17"/>
      <c r="E78" s="9" t="s">
        <v>4</v>
      </c>
      <c r="F78" s="9" t="s">
        <v>109</v>
      </c>
      <c r="G78" s="9" t="s">
        <v>109</v>
      </c>
      <c r="H78" s="9">
        <v>0</v>
      </c>
      <c r="I78" s="9">
        <v>0</v>
      </c>
      <c r="J78" s="9"/>
      <c r="K78" s="9"/>
      <c r="L78" s="11" t="e">
        <f t="shared" si="3"/>
        <v>#DIV/0!</v>
      </c>
      <c r="M78" s="11" t="e">
        <f t="shared" si="4"/>
        <v>#DIV/0!</v>
      </c>
      <c r="N78" s="11" t="e">
        <f t="shared" si="5"/>
        <v>#DIV/0!</v>
      </c>
      <c r="O78" s="40" t="s">
        <v>311</v>
      </c>
    </row>
    <row r="79" spans="1:15" x14ac:dyDescent="0.25">
      <c r="A79" s="31" t="s">
        <v>38</v>
      </c>
      <c r="B79" s="14" t="s">
        <v>39</v>
      </c>
      <c r="C79" s="17" t="s">
        <v>87</v>
      </c>
      <c r="D79" s="17"/>
      <c r="E79" s="9" t="s">
        <v>4</v>
      </c>
      <c r="F79" s="9" t="s">
        <v>109</v>
      </c>
      <c r="G79" s="9" t="s">
        <v>109</v>
      </c>
      <c r="H79" s="9">
        <v>0</v>
      </c>
      <c r="I79" s="9">
        <v>0</v>
      </c>
      <c r="J79" s="9"/>
      <c r="K79" s="9"/>
      <c r="L79" s="11" t="e">
        <f t="shared" si="3"/>
        <v>#DIV/0!</v>
      </c>
      <c r="M79" s="11" t="e">
        <f t="shared" si="4"/>
        <v>#DIV/0!</v>
      </c>
      <c r="N79" s="11" t="e">
        <f t="shared" si="5"/>
        <v>#DIV/0!</v>
      </c>
      <c r="O79" s="40" t="s">
        <v>311</v>
      </c>
    </row>
    <row r="80" spans="1:15" x14ac:dyDescent="0.25">
      <c r="A80" s="31" t="s">
        <v>38</v>
      </c>
      <c r="B80" s="14" t="s">
        <v>39</v>
      </c>
      <c r="C80" s="17" t="s">
        <v>96</v>
      </c>
      <c r="D80" s="17" t="s">
        <v>305</v>
      </c>
      <c r="E80" s="9" t="s">
        <v>4</v>
      </c>
      <c r="F80" s="9" t="s">
        <v>109</v>
      </c>
      <c r="G80" s="9" t="s">
        <v>109</v>
      </c>
      <c r="H80" s="9">
        <v>0</v>
      </c>
      <c r="I80" s="9">
        <v>0</v>
      </c>
      <c r="J80" s="9"/>
      <c r="K80" s="9"/>
      <c r="L80" s="11" t="e">
        <f t="shared" si="3"/>
        <v>#DIV/0!</v>
      </c>
      <c r="M80" s="11" t="e">
        <f t="shared" si="4"/>
        <v>#DIV/0!</v>
      </c>
      <c r="N80" s="11" t="e">
        <f t="shared" si="5"/>
        <v>#DIV/0!</v>
      </c>
      <c r="O80" s="40" t="s">
        <v>311</v>
      </c>
    </row>
    <row r="81" spans="1:15" ht="28.8" x14ac:dyDescent="0.25">
      <c r="A81" s="24" t="s">
        <v>55</v>
      </c>
      <c r="B81" s="14" t="s">
        <v>15</v>
      </c>
      <c r="C81" s="17" t="s">
        <v>87</v>
      </c>
      <c r="D81" s="17"/>
      <c r="E81" s="9" t="s">
        <v>4</v>
      </c>
      <c r="F81" s="30" t="s">
        <v>117</v>
      </c>
      <c r="G81" s="17" t="s">
        <v>110</v>
      </c>
      <c r="H81" s="9">
        <v>0</v>
      </c>
      <c r="I81" s="9">
        <v>0</v>
      </c>
      <c r="J81" s="9">
        <v>0</v>
      </c>
      <c r="K81" s="9">
        <v>0</v>
      </c>
      <c r="L81" s="11" t="e">
        <f t="shared" si="3"/>
        <v>#DIV/0!</v>
      </c>
      <c r="M81" s="11" t="e">
        <f t="shared" si="4"/>
        <v>#DIV/0!</v>
      </c>
      <c r="N81" s="11" t="e">
        <f t="shared" si="5"/>
        <v>#DIV/0!</v>
      </c>
      <c r="O81" s="40" t="s">
        <v>311</v>
      </c>
    </row>
    <row r="82" spans="1:15" ht="29.45" x14ac:dyDescent="0.3">
      <c r="A82" s="25" t="s">
        <v>281</v>
      </c>
      <c r="B82" s="16" t="s">
        <v>15</v>
      </c>
      <c r="C82" s="17" t="s">
        <v>87</v>
      </c>
      <c r="D82" s="17"/>
      <c r="E82" s="41" t="s">
        <v>4</v>
      </c>
      <c r="F82" s="30" t="s">
        <v>231</v>
      </c>
      <c r="G82" s="30" t="s">
        <v>106</v>
      </c>
      <c r="H82" s="42">
        <v>58</v>
      </c>
      <c r="I82" s="42">
        <v>38</v>
      </c>
      <c r="J82" s="42">
        <v>20</v>
      </c>
      <c r="K82" s="42">
        <v>0</v>
      </c>
      <c r="L82" s="11">
        <f t="shared" si="3"/>
        <v>0.65517241379310343</v>
      </c>
      <c r="M82" s="11">
        <f t="shared" si="4"/>
        <v>0.34482758620689657</v>
      </c>
      <c r="N82" s="11">
        <f t="shared" si="5"/>
        <v>0</v>
      </c>
      <c r="O82" s="12" t="s">
        <v>27</v>
      </c>
    </row>
    <row r="83" spans="1:15" ht="15.65" x14ac:dyDescent="0.3">
      <c r="A83" s="25" t="s">
        <v>281</v>
      </c>
      <c r="B83" s="16" t="s">
        <v>15</v>
      </c>
      <c r="C83" s="17" t="s">
        <v>87</v>
      </c>
      <c r="D83" s="17"/>
      <c r="E83" s="41" t="s">
        <v>4</v>
      </c>
      <c r="F83" s="13" t="s">
        <v>233</v>
      </c>
      <c r="G83" s="30" t="s">
        <v>232</v>
      </c>
      <c r="H83" s="42">
        <v>9</v>
      </c>
      <c r="I83" s="42">
        <v>6</v>
      </c>
      <c r="J83" s="42">
        <v>3</v>
      </c>
      <c r="K83" s="42">
        <v>0</v>
      </c>
      <c r="L83" s="11">
        <f t="shared" si="3"/>
        <v>0.66666666666666663</v>
      </c>
      <c r="M83" s="11">
        <f t="shared" si="4"/>
        <v>0.33333333333333331</v>
      </c>
      <c r="N83" s="11">
        <f t="shared" si="5"/>
        <v>0</v>
      </c>
      <c r="O83" s="12" t="s">
        <v>27</v>
      </c>
    </row>
    <row r="84" spans="1:15" ht="43.2" x14ac:dyDescent="0.25">
      <c r="A84" s="31" t="s">
        <v>74</v>
      </c>
      <c r="B84" s="14" t="s">
        <v>15</v>
      </c>
      <c r="C84" s="17" t="s">
        <v>87</v>
      </c>
      <c r="D84" s="17"/>
      <c r="E84" s="9" t="s">
        <v>4</v>
      </c>
      <c r="F84" s="30" t="s">
        <v>226</v>
      </c>
      <c r="G84" s="17" t="s">
        <v>108</v>
      </c>
      <c r="H84" s="9">
        <v>77</v>
      </c>
      <c r="I84" s="9">
        <v>12</v>
      </c>
      <c r="J84" s="9">
        <v>5</v>
      </c>
      <c r="K84" s="9">
        <v>60</v>
      </c>
      <c r="L84" s="11">
        <f t="shared" si="3"/>
        <v>0.15584415584415584</v>
      </c>
      <c r="M84" s="11">
        <f t="shared" si="4"/>
        <v>6.4935064935064929E-2</v>
      </c>
      <c r="N84" s="11">
        <f t="shared" si="5"/>
        <v>0.77922077922077926</v>
      </c>
      <c r="O84" s="12" t="s">
        <v>160</v>
      </c>
    </row>
    <row r="85" spans="1:15" ht="28.8" x14ac:dyDescent="0.25">
      <c r="A85" s="31" t="s">
        <v>74</v>
      </c>
      <c r="B85" s="14" t="s">
        <v>15</v>
      </c>
      <c r="C85" s="17" t="s">
        <v>87</v>
      </c>
      <c r="D85" s="17"/>
      <c r="E85" s="9" t="s">
        <v>4</v>
      </c>
      <c r="F85" s="30" t="s">
        <v>227</v>
      </c>
      <c r="G85" s="17" t="s">
        <v>228</v>
      </c>
      <c r="H85" s="9">
        <v>23</v>
      </c>
      <c r="I85" s="9">
        <v>14</v>
      </c>
      <c r="J85" s="9">
        <v>3</v>
      </c>
      <c r="K85" s="9">
        <v>6</v>
      </c>
      <c r="L85" s="11">
        <f t="shared" si="3"/>
        <v>0.60869565217391308</v>
      </c>
      <c r="M85" s="11">
        <f t="shared" si="4"/>
        <v>0.13043478260869565</v>
      </c>
      <c r="N85" s="11">
        <f t="shared" si="5"/>
        <v>0.2608695652173913</v>
      </c>
      <c r="O85" s="12" t="s">
        <v>160</v>
      </c>
    </row>
    <row r="86" spans="1:15" ht="28.8" x14ac:dyDescent="0.25">
      <c r="A86" s="31" t="s">
        <v>74</v>
      </c>
      <c r="B86" s="14" t="s">
        <v>15</v>
      </c>
      <c r="C86" s="17" t="s">
        <v>87</v>
      </c>
      <c r="D86" s="17"/>
      <c r="E86" s="9" t="s">
        <v>4</v>
      </c>
      <c r="F86" s="30" t="s">
        <v>229</v>
      </c>
      <c r="G86" s="17" t="s">
        <v>204</v>
      </c>
      <c r="H86" s="9">
        <v>32</v>
      </c>
      <c r="I86" s="9">
        <v>13</v>
      </c>
      <c r="J86" s="9">
        <v>1</v>
      </c>
      <c r="K86" s="9">
        <v>18</v>
      </c>
      <c r="L86" s="11">
        <f t="shared" si="3"/>
        <v>0.40625</v>
      </c>
      <c r="M86" s="11">
        <f t="shared" si="4"/>
        <v>3.125E-2</v>
      </c>
      <c r="N86" s="11">
        <f t="shared" si="5"/>
        <v>0.5625</v>
      </c>
      <c r="O86" s="12" t="s">
        <v>160</v>
      </c>
    </row>
    <row r="87" spans="1:15" ht="28.8" x14ac:dyDescent="0.25">
      <c r="A87" s="32" t="s">
        <v>74</v>
      </c>
      <c r="B87" s="14" t="s">
        <v>15</v>
      </c>
      <c r="C87" s="17" t="s">
        <v>87</v>
      </c>
      <c r="D87" s="17"/>
      <c r="E87" s="9" t="s">
        <v>4</v>
      </c>
      <c r="F87" s="13" t="s">
        <v>230</v>
      </c>
      <c r="G87" s="17" t="s">
        <v>216</v>
      </c>
      <c r="H87" s="9">
        <v>12</v>
      </c>
      <c r="I87" s="9">
        <v>5</v>
      </c>
      <c r="J87" s="9">
        <v>1</v>
      </c>
      <c r="K87" s="9">
        <v>6</v>
      </c>
      <c r="L87" s="11">
        <f t="shared" si="3"/>
        <v>0.41666666666666669</v>
      </c>
      <c r="M87" s="11">
        <f t="shared" si="4"/>
        <v>8.3333333333333329E-2</v>
      </c>
      <c r="N87" s="11">
        <f t="shared" si="5"/>
        <v>0.5</v>
      </c>
      <c r="O87" s="12" t="s">
        <v>160</v>
      </c>
    </row>
    <row r="88" spans="1:15" x14ac:dyDescent="0.25">
      <c r="A88" s="8" t="s">
        <v>37</v>
      </c>
      <c r="B88" s="14" t="s">
        <v>11</v>
      </c>
      <c r="C88" s="17" t="s">
        <v>88</v>
      </c>
      <c r="D88" s="17"/>
      <c r="E88" s="9" t="s">
        <v>4</v>
      </c>
      <c r="F88" s="9" t="s">
        <v>35</v>
      </c>
      <c r="G88" s="15" t="s">
        <v>109</v>
      </c>
      <c r="H88" s="9">
        <v>250</v>
      </c>
      <c r="I88" s="9">
        <v>40</v>
      </c>
      <c r="J88" s="9"/>
      <c r="K88" s="9">
        <v>210</v>
      </c>
      <c r="L88" s="11">
        <f t="shared" si="3"/>
        <v>0.16</v>
      </c>
      <c r="M88" s="11">
        <f t="shared" si="4"/>
        <v>0</v>
      </c>
      <c r="N88" s="11">
        <f t="shared" si="5"/>
        <v>0.84</v>
      </c>
      <c r="O88" s="12" t="s">
        <v>100</v>
      </c>
    </row>
    <row r="89" spans="1:15" ht="28.8" x14ac:dyDescent="0.25">
      <c r="A89" s="31" t="s">
        <v>74</v>
      </c>
      <c r="B89" s="14" t="s">
        <v>15</v>
      </c>
      <c r="C89" s="17" t="s">
        <v>87</v>
      </c>
      <c r="D89" s="17"/>
      <c r="E89" s="9" t="s">
        <v>4</v>
      </c>
      <c r="F89" s="13" t="s">
        <v>312</v>
      </c>
      <c r="G89" s="17" t="s">
        <v>113</v>
      </c>
      <c r="H89" s="9">
        <v>16</v>
      </c>
      <c r="I89" s="9">
        <v>16</v>
      </c>
      <c r="J89" s="9"/>
      <c r="K89" s="9"/>
      <c r="L89" s="11">
        <f t="shared" si="3"/>
        <v>1</v>
      </c>
      <c r="M89" s="11">
        <f t="shared" si="4"/>
        <v>0</v>
      </c>
      <c r="N89" s="11">
        <f t="shared" si="5"/>
        <v>0</v>
      </c>
      <c r="O89" s="12" t="s">
        <v>36</v>
      </c>
    </row>
    <row r="90" spans="1:15" ht="43.2" x14ac:dyDescent="0.25">
      <c r="A90" s="8" t="s">
        <v>47</v>
      </c>
      <c r="B90" s="14" t="s">
        <v>15</v>
      </c>
      <c r="C90" s="15" t="s">
        <v>87</v>
      </c>
      <c r="D90" s="15"/>
      <c r="E90" s="9" t="s">
        <v>4</v>
      </c>
      <c r="F90" s="13" t="s">
        <v>313</v>
      </c>
      <c r="G90" s="17" t="s">
        <v>107</v>
      </c>
      <c r="H90" s="9">
        <v>37</v>
      </c>
      <c r="I90" s="9">
        <v>37</v>
      </c>
      <c r="J90" s="9"/>
      <c r="K90" s="9"/>
      <c r="L90" s="11">
        <f t="shared" si="3"/>
        <v>1</v>
      </c>
      <c r="M90" s="11">
        <f t="shared" si="4"/>
        <v>0</v>
      </c>
      <c r="N90" s="11">
        <f t="shared" si="5"/>
        <v>0</v>
      </c>
      <c r="O90" s="8" t="s">
        <v>102</v>
      </c>
    </row>
    <row r="91" spans="1:15" x14ac:dyDescent="0.25">
      <c r="A91" s="8" t="s">
        <v>40</v>
      </c>
      <c r="B91" s="14" t="s">
        <v>20</v>
      </c>
      <c r="C91" s="15" t="s">
        <v>87</v>
      </c>
      <c r="D91" s="15"/>
      <c r="E91" s="9" t="s">
        <v>4</v>
      </c>
      <c r="F91" s="9" t="s">
        <v>14</v>
      </c>
      <c r="G91" s="15" t="s">
        <v>109</v>
      </c>
      <c r="H91" s="9">
        <v>63</v>
      </c>
      <c r="I91" s="9">
        <v>0</v>
      </c>
      <c r="J91" s="9">
        <v>63</v>
      </c>
      <c r="K91" s="9"/>
      <c r="L91" s="11">
        <f t="shared" si="3"/>
        <v>0</v>
      </c>
      <c r="M91" s="11">
        <f t="shared" si="4"/>
        <v>1</v>
      </c>
      <c r="N91" s="11">
        <f t="shared" si="5"/>
        <v>0</v>
      </c>
      <c r="O91" s="8" t="s">
        <v>13</v>
      </c>
    </row>
    <row r="92" spans="1:15" ht="28.8" x14ac:dyDescent="0.25">
      <c r="A92" s="12" t="s">
        <v>41</v>
      </c>
      <c r="B92" s="14" t="s">
        <v>127</v>
      </c>
      <c r="C92" s="17" t="s">
        <v>87</v>
      </c>
      <c r="D92" s="17"/>
      <c r="E92" s="9" t="s">
        <v>4</v>
      </c>
      <c r="F92" s="9" t="s">
        <v>12</v>
      </c>
      <c r="G92" s="15" t="s">
        <v>112</v>
      </c>
      <c r="H92" s="9">
        <v>20</v>
      </c>
      <c r="I92" s="9">
        <v>0</v>
      </c>
      <c r="J92" s="9"/>
      <c r="K92" s="9">
        <v>20</v>
      </c>
      <c r="L92" s="11">
        <f t="shared" si="3"/>
        <v>0</v>
      </c>
      <c r="M92" s="11">
        <f t="shared" si="4"/>
        <v>0</v>
      </c>
      <c r="N92" s="11">
        <f t="shared" si="5"/>
        <v>1</v>
      </c>
      <c r="O92" s="12" t="s">
        <v>42</v>
      </c>
    </row>
    <row r="93" spans="1:15" ht="28.8" x14ac:dyDescent="0.25">
      <c r="A93" s="8" t="s">
        <v>47</v>
      </c>
      <c r="B93" s="14" t="s">
        <v>15</v>
      </c>
      <c r="C93" s="15" t="s">
        <v>87</v>
      </c>
      <c r="D93" s="15"/>
      <c r="E93" s="9" t="s">
        <v>4</v>
      </c>
      <c r="F93" s="12" t="s">
        <v>170</v>
      </c>
      <c r="G93" s="30" t="s">
        <v>169</v>
      </c>
      <c r="H93" s="9">
        <v>9</v>
      </c>
      <c r="I93" s="9">
        <v>9</v>
      </c>
      <c r="J93" s="9"/>
      <c r="K93" s="9"/>
      <c r="L93" s="11">
        <f t="shared" si="3"/>
        <v>1</v>
      </c>
      <c r="M93" s="11">
        <f t="shared" si="4"/>
        <v>0</v>
      </c>
      <c r="N93" s="11">
        <f t="shared" si="5"/>
        <v>0</v>
      </c>
      <c r="O93" s="8"/>
    </row>
    <row r="94" spans="1:15" x14ac:dyDescent="0.25">
      <c r="A94" s="15" t="s">
        <v>44</v>
      </c>
      <c r="B94" s="14" t="s">
        <v>20</v>
      </c>
      <c r="C94" s="15" t="s">
        <v>87</v>
      </c>
      <c r="D94" s="15"/>
      <c r="E94" s="9" t="s">
        <v>4</v>
      </c>
      <c r="F94" s="9" t="s">
        <v>10</v>
      </c>
      <c r="G94" s="15" t="s">
        <v>106</v>
      </c>
      <c r="H94" s="9">
        <v>19</v>
      </c>
      <c r="I94" s="9">
        <v>2</v>
      </c>
      <c r="J94" s="9">
        <v>17</v>
      </c>
      <c r="K94" s="9"/>
      <c r="L94" s="11">
        <f t="shared" si="3"/>
        <v>0.10526315789473684</v>
      </c>
      <c r="M94" s="11">
        <f t="shared" si="4"/>
        <v>0.89473684210526316</v>
      </c>
      <c r="N94" s="11">
        <f t="shared" si="5"/>
        <v>0</v>
      </c>
      <c r="O94" s="8" t="s">
        <v>27</v>
      </c>
    </row>
    <row r="95" spans="1:15" x14ac:dyDescent="0.25">
      <c r="A95" s="17" t="s">
        <v>129</v>
      </c>
      <c r="B95" s="14" t="s">
        <v>20</v>
      </c>
      <c r="C95" s="15" t="s">
        <v>87</v>
      </c>
      <c r="D95" s="15"/>
      <c r="E95" s="9" t="s">
        <v>4</v>
      </c>
      <c r="F95" s="13" t="s">
        <v>133</v>
      </c>
      <c r="G95" s="17" t="s">
        <v>134</v>
      </c>
      <c r="H95" s="9">
        <v>26</v>
      </c>
      <c r="I95" s="9">
        <v>0</v>
      </c>
      <c r="J95" s="9">
        <v>26</v>
      </c>
      <c r="K95" s="9"/>
      <c r="L95" s="11">
        <f t="shared" si="3"/>
        <v>0</v>
      </c>
      <c r="M95" s="11">
        <f t="shared" si="4"/>
        <v>1</v>
      </c>
      <c r="N95" s="11">
        <f t="shared" si="5"/>
        <v>0</v>
      </c>
      <c r="O95" s="8" t="s">
        <v>13</v>
      </c>
    </row>
    <row r="96" spans="1:15" ht="28.8" x14ac:dyDescent="0.25">
      <c r="A96" s="43" t="s">
        <v>130</v>
      </c>
      <c r="B96" s="14" t="s">
        <v>20</v>
      </c>
      <c r="C96" s="15" t="s">
        <v>87</v>
      </c>
      <c r="D96" s="15"/>
      <c r="E96" s="9" t="s">
        <v>4</v>
      </c>
      <c r="F96" s="13" t="s">
        <v>133</v>
      </c>
      <c r="G96" s="17" t="s">
        <v>134</v>
      </c>
      <c r="H96" s="9">
        <v>13</v>
      </c>
      <c r="I96" s="9"/>
      <c r="J96" s="9">
        <v>13</v>
      </c>
      <c r="K96" s="9"/>
      <c r="L96" s="11">
        <f t="shared" si="3"/>
        <v>0</v>
      </c>
      <c r="M96" s="11">
        <f t="shared" si="4"/>
        <v>1</v>
      </c>
      <c r="N96" s="11">
        <f t="shared" si="5"/>
        <v>0</v>
      </c>
      <c r="O96" s="8" t="s">
        <v>13</v>
      </c>
    </row>
    <row r="97" spans="1:15" ht="28.8" x14ac:dyDescent="0.25">
      <c r="A97" s="43" t="s">
        <v>131</v>
      </c>
      <c r="B97" s="14" t="s">
        <v>20</v>
      </c>
      <c r="C97" s="15" t="s">
        <v>87</v>
      </c>
      <c r="D97" s="15"/>
      <c r="E97" s="9" t="s">
        <v>4</v>
      </c>
      <c r="F97" s="13" t="s">
        <v>14</v>
      </c>
      <c r="G97" s="17" t="s">
        <v>109</v>
      </c>
      <c r="H97" s="9">
        <v>19</v>
      </c>
      <c r="I97" s="9"/>
      <c r="J97" s="9">
        <v>19</v>
      </c>
      <c r="K97" s="9"/>
      <c r="L97" s="11">
        <f t="shared" si="3"/>
        <v>0</v>
      </c>
      <c r="M97" s="11">
        <f t="shared" si="4"/>
        <v>1</v>
      </c>
      <c r="N97" s="11">
        <f t="shared" si="5"/>
        <v>0</v>
      </c>
      <c r="O97" s="8" t="s">
        <v>13</v>
      </c>
    </row>
    <row r="98" spans="1:15" ht="28.8" x14ac:dyDescent="0.25">
      <c r="A98" s="24" t="s">
        <v>132</v>
      </c>
      <c r="B98" s="14" t="s">
        <v>20</v>
      </c>
      <c r="C98" s="15" t="s">
        <v>87</v>
      </c>
      <c r="D98" s="15"/>
      <c r="E98" s="9" t="s">
        <v>4</v>
      </c>
      <c r="F98" s="13" t="s">
        <v>14</v>
      </c>
      <c r="G98" s="17" t="s">
        <v>109</v>
      </c>
      <c r="H98" s="9">
        <v>45</v>
      </c>
      <c r="I98" s="9"/>
      <c r="J98" s="9">
        <v>45</v>
      </c>
      <c r="K98" s="9"/>
      <c r="L98" s="11">
        <f t="shared" si="3"/>
        <v>0</v>
      </c>
      <c r="M98" s="11">
        <f t="shared" si="4"/>
        <v>1</v>
      </c>
      <c r="N98" s="11">
        <f t="shared" si="5"/>
        <v>0</v>
      </c>
      <c r="O98" s="8" t="s">
        <v>13</v>
      </c>
    </row>
    <row r="99" spans="1:15" x14ac:dyDescent="0.25">
      <c r="A99" s="8" t="s">
        <v>47</v>
      </c>
      <c r="B99" s="14" t="s">
        <v>15</v>
      </c>
      <c r="C99" s="15" t="s">
        <v>87</v>
      </c>
      <c r="D99" s="15"/>
      <c r="E99" s="9" t="s">
        <v>4</v>
      </c>
      <c r="F99" s="13" t="s">
        <v>172</v>
      </c>
      <c r="G99" s="17" t="s">
        <v>134</v>
      </c>
      <c r="H99" s="9">
        <v>2</v>
      </c>
      <c r="I99" s="9">
        <v>2</v>
      </c>
      <c r="J99" s="9"/>
      <c r="K99" s="9"/>
      <c r="L99" s="11">
        <f t="shared" si="3"/>
        <v>1</v>
      </c>
      <c r="M99" s="11">
        <f t="shared" si="4"/>
        <v>0</v>
      </c>
      <c r="N99" s="11">
        <f t="shared" si="5"/>
        <v>0</v>
      </c>
      <c r="O99" s="8"/>
    </row>
    <row r="100" spans="1:15" ht="43.2" x14ac:dyDescent="0.25">
      <c r="A100" s="40" t="s">
        <v>47</v>
      </c>
      <c r="B100" s="14" t="s">
        <v>15</v>
      </c>
      <c r="C100" s="15" t="s">
        <v>87</v>
      </c>
      <c r="D100" s="15"/>
      <c r="E100" s="9" t="s">
        <v>4</v>
      </c>
      <c r="F100" s="13" t="s">
        <v>171</v>
      </c>
      <c r="G100" s="17" t="s">
        <v>111</v>
      </c>
      <c r="H100" s="9">
        <f>11+11+6+1+1+6+7+2</f>
        <v>45</v>
      </c>
      <c r="I100" s="9">
        <v>45</v>
      </c>
      <c r="J100" s="9"/>
      <c r="K100" s="9"/>
      <c r="L100" s="11">
        <f t="shared" si="3"/>
        <v>1</v>
      </c>
      <c r="M100" s="11">
        <f t="shared" si="4"/>
        <v>0</v>
      </c>
      <c r="N100" s="11">
        <f t="shared" si="5"/>
        <v>0</v>
      </c>
      <c r="O100" s="8"/>
    </row>
    <row r="101" spans="1:15" x14ac:dyDescent="0.25">
      <c r="A101" s="40" t="s">
        <v>21</v>
      </c>
      <c r="B101" s="14" t="s">
        <v>15</v>
      </c>
      <c r="C101" s="15" t="s">
        <v>87</v>
      </c>
      <c r="D101" s="15"/>
      <c r="E101" s="9" t="s">
        <v>4</v>
      </c>
      <c r="F101" s="9" t="s">
        <v>14</v>
      </c>
      <c r="G101" s="15" t="s">
        <v>109</v>
      </c>
      <c r="H101" s="9">
        <v>7</v>
      </c>
      <c r="I101" s="9">
        <v>0</v>
      </c>
      <c r="J101" s="9">
        <v>7</v>
      </c>
      <c r="K101" s="9">
        <v>0</v>
      </c>
      <c r="L101" s="11">
        <f t="shared" si="3"/>
        <v>0</v>
      </c>
      <c r="M101" s="11">
        <f t="shared" si="4"/>
        <v>1</v>
      </c>
      <c r="N101" s="11">
        <f t="shared" si="5"/>
        <v>0</v>
      </c>
      <c r="O101" s="28" t="s">
        <v>13</v>
      </c>
    </row>
    <row r="102" spans="1:15" ht="43.2" x14ac:dyDescent="0.25">
      <c r="A102" s="24" t="s">
        <v>5</v>
      </c>
      <c r="B102" s="16" t="s">
        <v>15</v>
      </c>
      <c r="C102" s="15" t="s">
        <v>87</v>
      </c>
      <c r="D102" s="15"/>
      <c r="E102" s="9" t="s">
        <v>4</v>
      </c>
      <c r="F102" s="13" t="s">
        <v>162</v>
      </c>
      <c r="G102" s="17" t="s">
        <v>112</v>
      </c>
      <c r="H102" s="9">
        <f>56+8+2+8+4+3+1</f>
        <v>82</v>
      </c>
      <c r="I102" s="9">
        <f>21</f>
        <v>21</v>
      </c>
      <c r="J102" s="9">
        <f>H102-I102</f>
        <v>61</v>
      </c>
      <c r="K102" s="9"/>
      <c r="L102" s="11">
        <f t="shared" si="3"/>
        <v>0.25609756097560976</v>
      </c>
      <c r="M102" s="11">
        <f t="shared" si="4"/>
        <v>0.74390243902439024</v>
      </c>
      <c r="N102" s="11">
        <f t="shared" si="5"/>
        <v>0</v>
      </c>
      <c r="O102" s="8" t="s">
        <v>27</v>
      </c>
    </row>
    <row r="103" spans="1:15" ht="43.2" x14ac:dyDescent="0.25">
      <c r="A103" s="24" t="s">
        <v>5</v>
      </c>
      <c r="B103" s="16" t="s">
        <v>15</v>
      </c>
      <c r="C103" s="15" t="s">
        <v>87</v>
      </c>
      <c r="D103" s="15"/>
      <c r="E103" s="9" t="s">
        <v>4</v>
      </c>
      <c r="F103" s="13" t="s">
        <v>163</v>
      </c>
      <c r="G103" s="17" t="s">
        <v>159</v>
      </c>
      <c r="H103" s="9">
        <f>2+1+4+2+3+1</f>
        <v>13</v>
      </c>
      <c r="I103" s="9">
        <v>10</v>
      </c>
      <c r="J103" s="9">
        <v>3</v>
      </c>
      <c r="K103" s="9"/>
      <c r="L103" s="11">
        <f t="shared" si="3"/>
        <v>0.76923076923076927</v>
      </c>
      <c r="M103" s="11">
        <f t="shared" si="4"/>
        <v>0.23076923076923078</v>
      </c>
      <c r="N103" s="11">
        <f t="shared" si="5"/>
        <v>0</v>
      </c>
      <c r="O103" s="8" t="s">
        <v>27</v>
      </c>
    </row>
    <row r="104" spans="1:15" x14ac:dyDescent="0.25">
      <c r="A104" s="8" t="s">
        <v>45</v>
      </c>
      <c r="B104" s="14" t="s">
        <v>20</v>
      </c>
      <c r="C104" s="15" t="s">
        <v>87</v>
      </c>
      <c r="D104" s="15"/>
      <c r="E104" s="9" t="s">
        <v>4</v>
      </c>
      <c r="F104" s="9" t="s">
        <v>46</v>
      </c>
      <c r="G104" s="15" t="s">
        <v>113</v>
      </c>
      <c r="H104" s="9">
        <v>20</v>
      </c>
      <c r="I104" s="9">
        <v>0</v>
      </c>
      <c r="J104" s="9">
        <v>20</v>
      </c>
      <c r="K104" s="9"/>
      <c r="L104" s="11">
        <f t="shared" si="3"/>
        <v>0</v>
      </c>
      <c r="M104" s="11">
        <f t="shared" si="4"/>
        <v>1</v>
      </c>
      <c r="N104" s="11">
        <f t="shared" si="5"/>
        <v>0</v>
      </c>
      <c r="O104" s="8" t="s">
        <v>13</v>
      </c>
    </row>
    <row r="105" spans="1:15" ht="28.8" x14ac:dyDescent="0.25">
      <c r="A105" s="12" t="s">
        <v>5</v>
      </c>
      <c r="B105" s="16" t="s">
        <v>15</v>
      </c>
      <c r="C105" s="15" t="s">
        <v>87</v>
      </c>
      <c r="D105" s="15"/>
      <c r="E105" s="9" t="s">
        <v>4</v>
      </c>
      <c r="F105" s="12" t="s">
        <v>158</v>
      </c>
      <c r="G105" s="17" t="s">
        <v>158</v>
      </c>
      <c r="H105" s="9">
        <v>10</v>
      </c>
      <c r="I105" s="9">
        <v>6</v>
      </c>
      <c r="J105" s="9">
        <v>4</v>
      </c>
      <c r="K105" s="9"/>
      <c r="L105" s="11">
        <f t="shared" si="3"/>
        <v>0.6</v>
      </c>
      <c r="M105" s="11">
        <f t="shared" si="4"/>
        <v>0.4</v>
      </c>
      <c r="N105" s="11">
        <f t="shared" si="5"/>
        <v>0</v>
      </c>
      <c r="O105" s="8" t="s">
        <v>27</v>
      </c>
    </row>
    <row r="106" spans="1:15" ht="28.8" x14ac:dyDescent="0.25">
      <c r="A106" s="12" t="s">
        <v>5</v>
      </c>
      <c r="B106" s="16" t="s">
        <v>15</v>
      </c>
      <c r="C106" s="15" t="s">
        <v>87</v>
      </c>
      <c r="D106" s="15"/>
      <c r="E106" s="9" t="s">
        <v>4</v>
      </c>
      <c r="F106" s="44" t="s">
        <v>164</v>
      </c>
      <c r="G106" s="12" t="s">
        <v>164</v>
      </c>
      <c r="H106" s="9">
        <v>6</v>
      </c>
      <c r="I106" s="9">
        <v>2</v>
      </c>
      <c r="J106" s="9">
        <v>4</v>
      </c>
      <c r="K106" s="9"/>
      <c r="L106" s="11">
        <f t="shared" si="3"/>
        <v>0.33333333333333331</v>
      </c>
      <c r="M106" s="11">
        <f t="shared" si="4"/>
        <v>0.66666666666666663</v>
      </c>
      <c r="N106" s="11">
        <f t="shared" si="5"/>
        <v>0</v>
      </c>
      <c r="O106" s="8" t="s">
        <v>27</v>
      </c>
    </row>
    <row r="107" spans="1:15" ht="28.8" x14ac:dyDescent="0.25">
      <c r="A107" s="12" t="s">
        <v>5</v>
      </c>
      <c r="B107" s="16" t="s">
        <v>15</v>
      </c>
      <c r="C107" s="15" t="s">
        <v>87</v>
      </c>
      <c r="D107" s="15"/>
      <c r="E107" s="9" t="s">
        <v>4</v>
      </c>
      <c r="F107" s="13" t="s">
        <v>165</v>
      </c>
      <c r="G107" s="17" t="s">
        <v>154</v>
      </c>
      <c r="H107" s="9">
        <f>2+3+6+2</f>
        <v>13</v>
      </c>
      <c r="I107" s="9">
        <v>6</v>
      </c>
      <c r="J107" s="9">
        <v>7</v>
      </c>
      <c r="K107" s="9"/>
      <c r="L107" s="11">
        <f t="shared" si="3"/>
        <v>0.46153846153846156</v>
      </c>
      <c r="M107" s="11">
        <f t="shared" si="4"/>
        <v>0.53846153846153844</v>
      </c>
      <c r="N107" s="11">
        <f t="shared" si="5"/>
        <v>0</v>
      </c>
      <c r="O107" s="8" t="s">
        <v>27</v>
      </c>
    </row>
    <row r="108" spans="1:15" ht="28.8" x14ac:dyDescent="0.25">
      <c r="A108" s="12" t="s">
        <v>5</v>
      </c>
      <c r="B108" s="16" t="s">
        <v>15</v>
      </c>
      <c r="C108" s="15" t="s">
        <v>87</v>
      </c>
      <c r="D108" s="15"/>
      <c r="E108" s="9" t="s">
        <v>4</v>
      </c>
      <c r="F108" s="12" t="s">
        <v>157</v>
      </c>
      <c r="G108" s="17" t="s">
        <v>157</v>
      </c>
      <c r="H108" s="9">
        <v>6</v>
      </c>
      <c r="I108" s="9">
        <v>1</v>
      </c>
      <c r="J108" s="9">
        <v>5</v>
      </c>
      <c r="K108" s="9"/>
      <c r="L108" s="11">
        <f t="shared" si="3"/>
        <v>0.16666666666666666</v>
      </c>
      <c r="M108" s="11">
        <f t="shared" si="4"/>
        <v>0.83333333333333337</v>
      </c>
      <c r="N108" s="11">
        <f t="shared" si="5"/>
        <v>0</v>
      </c>
      <c r="O108" s="8" t="s">
        <v>27</v>
      </c>
    </row>
    <row r="109" spans="1:15" ht="30.05" customHeight="1" x14ac:dyDescent="0.25">
      <c r="A109" s="15" t="s">
        <v>49</v>
      </c>
      <c r="B109" s="14" t="s">
        <v>20</v>
      </c>
      <c r="C109" s="15" t="s">
        <v>87</v>
      </c>
      <c r="D109" s="15"/>
      <c r="E109" s="9" t="s">
        <v>4</v>
      </c>
      <c r="F109" s="9" t="s">
        <v>50</v>
      </c>
      <c r="G109" s="15" t="s">
        <v>109</v>
      </c>
      <c r="H109" s="9">
        <v>15</v>
      </c>
      <c r="I109" s="9">
        <v>0</v>
      </c>
      <c r="J109" s="9">
        <v>15</v>
      </c>
      <c r="K109" s="9"/>
      <c r="L109" s="11">
        <f t="shared" si="3"/>
        <v>0</v>
      </c>
      <c r="M109" s="11">
        <f t="shared" si="4"/>
        <v>1</v>
      </c>
      <c r="N109" s="11">
        <f t="shared" si="5"/>
        <v>0</v>
      </c>
      <c r="O109" s="8" t="s">
        <v>13</v>
      </c>
    </row>
    <row r="110" spans="1:15" ht="28.8" x14ac:dyDescent="0.25">
      <c r="A110" s="19" t="s">
        <v>51</v>
      </c>
      <c r="B110" s="14" t="s">
        <v>121</v>
      </c>
      <c r="C110" s="17" t="s">
        <v>90</v>
      </c>
      <c r="D110" s="17"/>
      <c r="E110" s="9" t="s">
        <v>4</v>
      </c>
      <c r="F110" s="13" t="s">
        <v>18</v>
      </c>
      <c r="G110" s="17" t="s">
        <v>109</v>
      </c>
      <c r="H110" s="9">
        <v>17</v>
      </c>
      <c r="I110" s="9">
        <v>17</v>
      </c>
      <c r="J110" s="9"/>
      <c r="K110" s="9"/>
      <c r="L110" s="11">
        <f t="shared" si="3"/>
        <v>1</v>
      </c>
      <c r="M110" s="11">
        <f t="shared" si="4"/>
        <v>0</v>
      </c>
      <c r="N110" s="11">
        <f t="shared" si="5"/>
        <v>0</v>
      </c>
      <c r="O110" s="8" t="s">
        <v>36</v>
      </c>
    </row>
    <row r="111" spans="1:15" ht="39" customHeight="1" x14ac:dyDescent="0.25">
      <c r="A111" s="19" t="s">
        <v>51</v>
      </c>
      <c r="B111" s="14" t="s">
        <v>121</v>
      </c>
      <c r="C111" s="17" t="s">
        <v>90</v>
      </c>
      <c r="D111" s="17"/>
      <c r="E111" s="9" t="s">
        <v>4</v>
      </c>
      <c r="F111" s="13" t="s">
        <v>314</v>
      </c>
      <c r="G111" s="17" t="s">
        <v>193</v>
      </c>
      <c r="H111" s="9">
        <v>12</v>
      </c>
      <c r="I111" s="9">
        <v>12</v>
      </c>
      <c r="J111" s="9"/>
      <c r="K111" s="9"/>
      <c r="L111" s="11">
        <f t="shared" si="3"/>
        <v>1</v>
      </c>
      <c r="M111" s="11">
        <f t="shared" si="4"/>
        <v>0</v>
      </c>
      <c r="N111" s="11">
        <f t="shared" si="5"/>
        <v>0</v>
      </c>
      <c r="O111" s="8" t="s">
        <v>36</v>
      </c>
    </row>
    <row r="112" spans="1:15" ht="27.7" customHeight="1" x14ac:dyDescent="0.25">
      <c r="A112" s="19" t="s">
        <v>51</v>
      </c>
      <c r="B112" s="14" t="s">
        <v>121</v>
      </c>
      <c r="C112" s="17" t="s">
        <v>90</v>
      </c>
      <c r="D112" s="17"/>
      <c r="E112" s="9" t="s">
        <v>4</v>
      </c>
      <c r="F112" s="13" t="s">
        <v>194</v>
      </c>
      <c r="G112" s="17" t="s">
        <v>195</v>
      </c>
      <c r="H112" s="9">
        <v>12</v>
      </c>
      <c r="I112" s="9"/>
      <c r="J112" s="9"/>
      <c r="K112" s="9">
        <v>12</v>
      </c>
      <c r="L112" s="11">
        <f t="shared" si="3"/>
        <v>0</v>
      </c>
      <c r="M112" s="11">
        <f t="shared" si="4"/>
        <v>0</v>
      </c>
      <c r="N112" s="11">
        <f t="shared" si="5"/>
        <v>1</v>
      </c>
      <c r="O112" s="8" t="s">
        <v>3</v>
      </c>
    </row>
    <row r="113" spans="1:15" ht="43.55" customHeight="1" x14ac:dyDescent="0.25">
      <c r="A113" s="9" t="s">
        <v>51</v>
      </c>
      <c r="B113" s="45" t="s">
        <v>11</v>
      </c>
      <c r="C113" s="30" t="s">
        <v>90</v>
      </c>
      <c r="D113" s="17"/>
      <c r="E113" s="9" t="s">
        <v>4</v>
      </c>
      <c r="F113" s="13" t="s">
        <v>18</v>
      </c>
      <c r="G113" s="15" t="s">
        <v>109</v>
      </c>
      <c r="H113" s="9">
        <v>9</v>
      </c>
      <c r="I113" s="9"/>
      <c r="J113" s="9">
        <v>9</v>
      </c>
      <c r="K113" s="9"/>
      <c r="L113" s="11">
        <f t="shared" si="3"/>
        <v>0</v>
      </c>
      <c r="M113" s="11">
        <f t="shared" si="4"/>
        <v>1</v>
      </c>
      <c r="N113" s="11">
        <f t="shared" si="5"/>
        <v>0</v>
      </c>
      <c r="O113" s="8" t="s">
        <v>13</v>
      </c>
    </row>
    <row r="114" spans="1:15" ht="33.85" customHeight="1" x14ac:dyDescent="0.25">
      <c r="A114" s="9" t="s">
        <v>51</v>
      </c>
      <c r="B114" s="45" t="s">
        <v>11</v>
      </c>
      <c r="C114" s="17" t="s">
        <v>88</v>
      </c>
      <c r="D114" s="17" t="s">
        <v>196</v>
      </c>
      <c r="E114" s="9" t="s">
        <v>4</v>
      </c>
      <c r="F114" s="13" t="s">
        <v>18</v>
      </c>
      <c r="G114" s="15" t="s">
        <v>109</v>
      </c>
      <c r="H114" s="9">
        <v>2</v>
      </c>
      <c r="I114" s="9"/>
      <c r="J114" s="9">
        <v>2</v>
      </c>
      <c r="K114" s="9"/>
      <c r="L114" s="11">
        <f t="shared" si="3"/>
        <v>0</v>
      </c>
      <c r="M114" s="11">
        <f t="shared" si="4"/>
        <v>1</v>
      </c>
      <c r="N114" s="11">
        <f t="shared" si="5"/>
        <v>0</v>
      </c>
      <c r="O114" s="8" t="s">
        <v>13</v>
      </c>
    </row>
    <row r="115" spans="1:15" ht="36" customHeight="1" x14ac:dyDescent="0.25">
      <c r="A115" s="9" t="s">
        <v>51</v>
      </c>
      <c r="B115" s="45" t="s">
        <v>125</v>
      </c>
      <c r="C115" s="17" t="s">
        <v>90</v>
      </c>
      <c r="D115" s="17"/>
      <c r="E115" s="9" t="s">
        <v>4</v>
      </c>
      <c r="F115" s="13" t="s">
        <v>18</v>
      </c>
      <c r="G115" s="15" t="s">
        <v>109</v>
      </c>
      <c r="H115" s="22">
        <v>0</v>
      </c>
      <c r="I115" s="22">
        <v>0</v>
      </c>
      <c r="J115" s="22">
        <v>0</v>
      </c>
      <c r="K115" s="22">
        <v>0</v>
      </c>
      <c r="L115" s="11" t="e">
        <f t="shared" si="3"/>
        <v>#DIV/0!</v>
      </c>
      <c r="M115" s="11" t="e">
        <f t="shared" si="4"/>
        <v>#DIV/0!</v>
      </c>
      <c r="N115" s="11" t="e">
        <f t="shared" si="5"/>
        <v>#DIV/0!</v>
      </c>
      <c r="O115" s="8"/>
    </row>
    <row r="116" spans="1:15" ht="30.7" customHeight="1" x14ac:dyDescent="0.25">
      <c r="A116" s="19" t="s">
        <v>51</v>
      </c>
      <c r="B116" s="45" t="s">
        <v>125</v>
      </c>
      <c r="C116" s="17" t="s">
        <v>88</v>
      </c>
      <c r="D116" s="17" t="s">
        <v>196</v>
      </c>
      <c r="E116" s="9" t="s">
        <v>4</v>
      </c>
      <c r="F116" s="13" t="s">
        <v>18</v>
      </c>
      <c r="G116" s="15" t="s">
        <v>109</v>
      </c>
      <c r="H116" s="9">
        <v>0</v>
      </c>
      <c r="I116" s="9">
        <v>0</v>
      </c>
      <c r="J116" s="9">
        <v>0</v>
      </c>
      <c r="K116" s="9">
        <v>0</v>
      </c>
      <c r="L116" s="11" t="e">
        <f t="shared" si="3"/>
        <v>#DIV/0!</v>
      </c>
      <c r="M116" s="11" t="e">
        <f t="shared" si="4"/>
        <v>#DIV/0!</v>
      </c>
      <c r="N116" s="11" t="e">
        <f t="shared" si="5"/>
        <v>#DIV/0!</v>
      </c>
      <c r="O116" s="8"/>
    </row>
    <row r="117" spans="1:15" ht="28.8" x14ac:dyDescent="0.25">
      <c r="A117" s="19" t="s">
        <v>51</v>
      </c>
      <c r="B117" s="14" t="s">
        <v>39</v>
      </c>
      <c r="C117" s="17" t="s">
        <v>90</v>
      </c>
      <c r="D117" s="17"/>
      <c r="E117" s="9" t="s">
        <v>4</v>
      </c>
      <c r="F117" s="13" t="s">
        <v>18</v>
      </c>
      <c r="G117" s="15" t="s">
        <v>109</v>
      </c>
      <c r="H117" s="9">
        <v>14</v>
      </c>
      <c r="I117" s="9"/>
      <c r="J117" s="9"/>
      <c r="K117" s="9">
        <v>14</v>
      </c>
      <c r="L117" s="11">
        <f t="shared" si="3"/>
        <v>0</v>
      </c>
      <c r="M117" s="11">
        <f t="shared" si="4"/>
        <v>0</v>
      </c>
      <c r="N117" s="11">
        <f t="shared" si="5"/>
        <v>1</v>
      </c>
      <c r="O117" s="8" t="s">
        <v>3</v>
      </c>
    </row>
    <row r="118" spans="1:15" ht="32.25" customHeight="1" x14ac:dyDescent="0.25">
      <c r="A118" s="19" t="s">
        <v>51</v>
      </c>
      <c r="B118" s="14" t="s">
        <v>39</v>
      </c>
      <c r="C118" s="17" t="s">
        <v>88</v>
      </c>
      <c r="D118" s="17" t="s">
        <v>196</v>
      </c>
      <c r="E118" s="9" t="s">
        <v>4</v>
      </c>
      <c r="F118" s="13" t="s">
        <v>18</v>
      </c>
      <c r="G118" s="15" t="s">
        <v>109</v>
      </c>
      <c r="H118" s="9">
        <v>0</v>
      </c>
      <c r="I118" s="9">
        <v>0</v>
      </c>
      <c r="J118" s="9">
        <v>0</v>
      </c>
      <c r="K118" s="9">
        <v>0</v>
      </c>
      <c r="L118" s="11" t="e">
        <f t="shared" si="3"/>
        <v>#DIV/0!</v>
      </c>
      <c r="M118" s="11" t="e">
        <f t="shared" si="4"/>
        <v>#DIV/0!</v>
      </c>
      <c r="N118" s="11" t="e">
        <f t="shared" si="5"/>
        <v>#DIV/0!</v>
      </c>
      <c r="O118" s="8"/>
    </row>
    <row r="119" spans="1:15" ht="34.450000000000003" customHeight="1" x14ac:dyDescent="0.25">
      <c r="A119" s="19" t="s">
        <v>51</v>
      </c>
      <c r="B119" s="14" t="s">
        <v>144</v>
      </c>
      <c r="C119" s="30" t="s">
        <v>90</v>
      </c>
      <c r="D119" s="17"/>
      <c r="E119" s="9" t="s">
        <v>4</v>
      </c>
      <c r="F119" s="13" t="s">
        <v>18</v>
      </c>
      <c r="G119" s="15" t="s">
        <v>109</v>
      </c>
      <c r="H119" s="9">
        <v>0</v>
      </c>
      <c r="I119" s="9">
        <v>0</v>
      </c>
      <c r="J119" s="9">
        <v>0</v>
      </c>
      <c r="K119" s="9">
        <v>0</v>
      </c>
      <c r="L119" s="11" t="e">
        <f t="shared" si="3"/>
        <v>#DIV/0!</v>
      </c>
      <c r="M119" s="11" t="e">
        <f t="shared" si="4"/>
        <v>#DIV/0!</v>
      </c>
      <c r="N119" s="11" t="e">
        <f t="shared" si="5"/>
        <v>#DIV/0!</v>
      </c>
      <c r="O119" s="8"/>
    </row>
    <row r="120" spans="1:15" ht="38.200000000000003" customHeight="1" x14ac:dyDescent="0.25">
      <c r="A120" s="19" t="s">
        <v>51</v>
      </c>
      <c r="B120" s="16" t="s">
        <v>197</v>
      </c>
      <c r="C120" s="30" t="s">
        <v>90</v>
      </c>
      <c r="D120" s="17"/>
      <c r="E120" s="9" t="s">
        <v>4</v>
      </c>
      <c r="F120" s="13" t="s">
        <v>18</v>
      </c>
      <c r="G120" s="15" t="s">
        <v>109</v>
      </c>
      <c r="H120" s="9">
        <v>0</v>
      </c>
      <c r="I120" s="9">
        <v>0</v>
      </c>
      <c r="J120" s="9">
        <v>0</v>
      </c>
      <c r="K120" s="9">
        <v>0</v>
      </c>
      <c r="L120" s="11" t="e">
        <f t="shared" si="3"/>
        <v>#DIV/0!</v>
      </c>
      <c r="M120" s="11" t="e">
        <f t="shared" si="4"/>
        <v>#DIV/0!</v>
      </c>
      <c r="N120" s="11" t="e">
        <f t="shared" si="5"/>
        <v>#DIV/0!</v>
      </c>
      <c r="O120" s="8"/>
    </row>
    <row r="121" spans="1:15" ht="46.5" customHeight="1" x14ac:dyDescent="0.25">
      <c r="A121" s="19" t="s">
        <v>51</v>
      </c>
      <c r="B121" s="14" t="s">
        <v>135</v>
      </c>
      <c r="C121" s="17" t="s">
        <v>90</v>
      </c>
      <c r="D121" s="17"/>
      <c r="E121" s="9" t="s">
        <v>4</v>
      </c>
      <c r="F121" s="17" t="s">
        <v>109</v>
      </c>
      <c r="G121" s="17" t="s">
        <v>109</v>
      </c>
      <c r="H121" s="9">
        <v>4</v>
      </c>
      <c r="I121" s="9">
        <v>0</v>
      </c>
      <c r="J121" s="9">
        <v>2</v>
      </c>
      <c r="K121" s="9">
        <v>2</v>
      </c>
      <c r="L121" s="11">
        <f t="shared" si="3"/>
        <v>0</v>
      </c>
      <c r="M121" s="11">
        <f t="shared" si="4"/>
        <v>0.5</v>
      </c>
      <c r="N121" s="11">
        <f t="shared" si="5"/>
        <v>0.5</v>
      </c>
      <c r="O121" s="12" t="s">
        <v>142</v>
      </c>
    </row>
    <row r="122" spans="1:15" ht="28.8" x14ac:dyDescent="0.25">
      <c r="A122" s="19" t="s">
        <v>52</v>
      </c>
      <c r="B122" s="14" t="s">
        <v>22</v>
      </c>
      <c r="C122" s="17" t="s">
        <v>90</v>
      </c>
      <c r="D122" s="17"/>
      <c r="E122" s="9" t="s">
        <v>4</v>
      </c>
      <c r="F122" s="9" t="s">
        <v>53</v>
      </c>
      <c r="G122" s="15" t="s">
        <v>114</v>
      </c>
      <c r="H122" s="9">
        <v>2</v>
      </c>
      <c r="I122" s="9">
        <v>0</v>
      </c>
      <c r="J122" s="9"/>
      <c r="K122" s="9">
        <v>2</v>
      </c>
      <c r="L122" s="11">
        <f t="shared" ref="L122:L172" si="6">I122/H122</f>
        <v>0</v>
      </c>
      <c r="M122" s="11">
        <f t="shared" ref="M122:M172" si="7">J122/H122</f>
        <v>0</v>
      </c>
      <c r="N122" s="11">
        <f t="shared" ref="N122:N172" si="8">K122/H122</f>
        <v>1</v>
      </c>
      <c r="O122" s="8" t="s">
        <v>103</v>
      </c>
    </row>
    <row r="123" spans="1:15" ht="28.8" x14ac:dyDescent="0.25">
      <c r="A123" s="19" t="s">
        <v>52</v>
      </c>
      <c r="B123" s="14" t="s">
        <v>11</v>
      </c>
      <c r="C123" s="17" t="s">
        <v>90</v>
      </c>
      <c r="D123" s="17"/>
      <c r="E123" s="9" t="s">
        <v>4</v>
      </c>
      <c r="F123" s="17" t="s">
        <v>109</v>
      </c>
      <c r="G123" s="15" t="s">
        <v>109</v>
      </c>
      <c r="H123" s="9">
        <v>8</v>
      </c>
      <c r="I123" s="9">
        <v>0</v>
      </c>
      <c r="J123" s="9"/>
      <c r="K123" s="9">
        <v>8</v>
      </c>
      <c r="L123" s="11">
        <f t="shared" si="6"/>
        <v>0</v>
      </c>
      <c r="M123" s="11">
        <f t="shared" si="7"/>
        <v>0</v>
      </c>
      <c r="N123" s="11">
        <f t="shared" si="8"/>
        <v>1</v>
      </c>
      <c r="O123" s="12" t="s">
        <v>93</v>
      </c>
    </row>
    <row r="124" spans="1:15" ht="30.7" customHeight="1" x14ac:dyDescent="0.25">
      <c r="A124" s="18" t="s">
        <v>52</v>
      </c>
      <c r="B124" s="14" t="s">
        <v>22</v>
      </c>
      <c r="C124" s="17" t="s">
        <v>90</v>
      </c>
      <c r="D124" s="15"/>
      <c r="E124" s="9" t="s">
        <v>4</v>
      </c>
      <c r="F124" s="17" t="s">
        <v>109</v>
      </c>
      <c r="G124" s="15" t="s">
        <v>109</v>
      </c>
      <c r="H124" s="9">
        <v>2</v>
      </c>
      <c r="I124" s="9"/>
      <c r="J124" s="9"/>
      <c r="K124" s="9"/>
      <c r="L124" s="11">
        <f t="shared" si="6"/>
        <v>0</v>
      </c>
      <c r="M124" s="11">
        <f t="shared" si="7"/>
        <v>0</v>
      </c>
      <c r="N124" s="11">
        <f t="shared" si="8"/>
        <v>0</v>
      </c>
      <c r="O124" s="8"/>
    </row>
    <row r="125" spans="1:15" ht="100.8" x14ac:dyDescent="0.25">
      <c r="A125" s="19" t="s">
        <v>9</v>
      </c>
      <c r="B125" s="12" t="s">
        <v>121</v>
      </c>
      <c r="C125" s="17" t="s">
        <v>137</v>
      </c>
      <c r="D125" s="17" t="s">
        <v>92</v>
      </c>
      <c r="E125" s="13" t="s">
        <v>4</v>
      </c>
      <c r="F125" s="13" t="s">
        <v>175</v>
      </c>
      <c r="G125" s="17" t="s">
        <v>111</v>
      </c>
      <c r="H125" s="13">
        <v>20</v>
      </c>
      <c r="I125" s="13">
        <v>0</v>
      </c>
      <c r="J125" s="13"/>
      <c r="K125" s="13">
        <v>20</v>
      </c>
      <c r="L125" s="11">
        <f t="shared" si="6"/>
        <v>0</v>
      </c>
      <c r="M125" s="11">
        <f t="shared" si="7"/>
        <v>0</v>
      </c>
      <c r="N125" s="11">
        <f t="shared" si="8"/>
        <v>1</v>
      </c>
      <c r="O125" s="12" t="s">
        <v>3</v>
      </c>
    </row>
    <row r="126" spans="1:15" ht="104.25" customHeight="1" x14ac:dyDescent="0.25">
      <c r="A126" s="19" t="s">
        <v>9</v>
      </c>
      <c r="B126" s="12" t="s">
        <v>121</v>
      </c>
      <c r="C126" s="17" t="s">
        <v>137</v>
      </c>
      <c r="D126" s="17" t="s">
        <v>92</v>
      </c>
      <c r="E126" s="13" t="s">
        <v>4</v>
      </c>
      <c r="F126" s="13" t="s">
        <v>174</v>
      </c>
      <c r="G126" s="17" t="s">
        <v>173</v>
      </c>
      <c r="H126" s="13">
        <v>10</v>
      </c>
      <c r="I126" s="13"/>
      <c r="J126" s="13"/>
      <c r="K126" s="13">
        <v>10</v>
      </c>
      <c r="L126" s="11">
        <f t="shared" si="6"/>
        <v>0</v>
      </c>
      <c r="M126" s="11">
        <f t="shared" si="7"/>
        <v>0</v>
      </c>
      <c r="N126" s="11">
        <f t="shared" si="8"/>
        <v>1</v>
      </c>
      <c r="O126" s="12" t="s">
        <v>3</v>
      </c>
    </row>
    <row r="127" spans="1:15" ht="54" customHeight="1" x14ac:dyDescent="0.25">
      <c r="A127" s="19" t="s">
        <v>9</v>
      </c>
      <c r="B127" s="12" t="s">
        <v>136</v>
      </c>
      <c r="C127" s="17" t="s">
        <v>62</v>
      </c>
      <c r="D127" s="17" t="s">
        <v>151</v>
      </c>
      <c r="E127" s="13" t="s">
        <v>4</v>
      </c>
      <c r="F127" s="13" t="s">
        <v>48</v>
      </c>
      <c r="G127" s="17" t="s">
        <v>111</v>
      </c>
      <c r="H127" s="13">
        <v>20</v>
      </c>
      <c r="I127" s="13"/>
      <c r="J127" s="13"/>
      <c r="K127" s="13">
        <v>20</v>
      </c>
      <c r="L127" s="11">
        <f t="shared" si="6"/>
        <v>0</v>
      </c>
      <c r="M127" s="11">
        <f t="shared" si="7"/>
        <v>0</v>
      </c>
      <c r="N127" s="11">
        <f t="shared" si="8"/>
        <v>1</v>
      </c>
      <c r="O127" s="12"/>
    </row>
    <row r="128" spans="1:15" ht="57.6" x14ac:dyDescent="0.25">
      <c r="A128" s="19" t="s">
        <v>9</v>
      </c>
      <c r="B128" s="12" t="s">
        <v>136</v>
      </c>
      <c r="C128" s="46" t="s">
        <v>137</v>
      </c>
      <c r="D128" s="17" t="s">
        <v>150</v>
      </c>
      <c r="E128" s="13" t="s">
        <v>4</v>
      </c>
      <c r="F128" s="13" t="s">
        <v>48</v>
      </c>
      <c r="G128" s="17" t="s">
        <v>111</v>
      </c>
      <c r="H128" s="13">
        <v>81</v>
      </c>
      <c r="I128" s="13">
        <v>0</v>
      </c>
      <c r="J128" s="13"/>
      <c r="K128" s="13">
        <v>81</v>
      </c>
      <c r="L128" s="11">
        <f t="shared" si="6"/>
        <v>0</v>
      </c>
      <c r="M128" s="11">
        <f t="shared" si="7"/>
        <v>0</v>
      </c>
      <c r="N128" s="11">
        <f t="shared" si="8"/>
        <v>1</v>
      </c>
      <c r="O128" s="12" t="s">
        <v>3</v>
      </c>
    </row>
    <row r="129" spans="1:15" ht="57.6" x14ac:dyDescent="0.25">
      <c r="A129" s="19" t="s">
        <v>9</v>
      </c>
      <c r="B129" s="12" t="s">
        <v>22</v>
      </c>
      <c r="C129" s="17" t="s">
        <v>137</v>
      </c>
      <c r="D129" s="17" t="s">
        <v>91</v>
      </c>
      <c r="E129" s="13" t="s">
        <v>4</v>
      </c>
      <c r="F129" s="13" t="s">
        <v>152</v>
      </c>
      <c r="G129" s="17" t="s">
        <v>111</v>
      </c>
      <c r="H129" s="13">
        <v>3</v>
      </c>
      <c r="I129" s="13">
        <v>0</v>
      </c>
      <c r="J129" s="13">
        <v>3</v>
      </c>
      <c r="K129" s="13"/>
      <c r="L129" s="11">
        <f t="shared" si="6"/>
        <v>0</v>
      </c>
      <c r="M129" s="11">
        <f t="shared" si="7"/>
        <v>1</v>
      </c>
      <c r="N129" s="11">
        <f t="shared" si="8"/>
        <v>0</v>
      </c>
      <c r="O129" s="12" t="s">
        <v>13</v>
      </c>
    </row>
    <row r="130" spans="1:15" ht="28.8" x14ac:dyDescent="0.25">
      <c r="A130" s="12" t="s">
        <v>54</v>
      </c>
      <c r="B130" s="16" t="s">
        <v>20</v>
      </c>
      <c r="C130" s="17" t="s">
        <v>96</v>
      </c>
      <c r="D130" s="17" t="s">
        <v>94</v>
      </c>
      <c r="E130" s="13" t="s">
        <v>4</v>
      </c>
      <c r="F130" s="13" t="s">
        <v>14</v>
      </c>
      <c r="G130" s="17" t="s">
        <v>109</v>
      </c>
      <c r="H130" s="13">
        <v>35</v>
      </c>
      <c r="I130" s="13">
        <v>33</v>
      </c>
      <c r="J130" s="13">
        <v>2</v>
      </c>
      <c r="K130" s="13"/>
      <c r="L130" s="11">
        <f t="shared" si="6"/>
        <v>0.94285714285714284</v>
      </c>
      <c r="M130" s="11">
        <f t="shared" si="7"/>
        <v>5.7142857142857141E-2</v>
      </c>
      <c r="N130" s="11">
        <f t="shared" si="8"/>
        <v>0</v>
      </c>
      <c r="O130" s="12" t="s">
        <v>27</v>
      </c>
    </row>
    <row r="131" spans="1:15" ht="28.8" x14ac:dyDescent="0.25">
      <c r="A131" s="12" t="s">
        <v>5</v>
      </c>
      <c r="B131" s="16" t="s">
        <v>15</v>
      </c>
      <c r="C131" s="15" t="s">
        <v>87</v>
      </c>
      <c r="D131" s="15"/>
      <c r="E131" s="9" t="s">
        <v>4</v>
      </c>
      <c r="F131" s="12" t="s">
        <v>166</v>
      </c>
      <c r="G131" s="17" t="s">
        <v>156</v>
      </c>
      <c r="H131" s="9">
        <v>6</v>
      </c>
      <c r="I131" s="9">
        <v>0</v>
      </c>
      <c r="J131" s="9">
        <v>6</v>
      </c>
      <c r="K131" s="9"/>
      <c r="L131" s="11">
        <f t="shared" si="6"/>
        <v>0</v>
      </c>
      <c r="M131" s="11">
        <f t="shared" si="7"/>
        <v>1</v>
      </c>
      <c r="N131" s="11">
        <f t="shared" si="8"/>
        <v>0</v>
      </c>
      <c r="O131" s="8" t="s">
        <v>13</v>
      </c>
    </row>
    <row r="132" spans="1:15" ht="27.1" customHeight="1" x14ac:dyDescent="0.25">
      <c r="A132" s="12" t="s">
        <v>54</v>
      </c>
      <c r="B132" s="16" t="s">
        <v>22</v>
      </c>
      <c r="C132" s="15" t="s">
        <v>96</v>
      </c>
      <c r="D132" s="15" t="s">
        <v>94</v>
      </c>
      <c r="E132" s="9" t="s">
        <v>4</v>
      </c>
      <c r="F132" s="17" t="s">
        <v>109</v>
      </c>
      <c r="G132" s="15" t="s">
        <v>109</v>
      </c>
      <c r="H132" s="9">
        <v>100</v>
      </c>
      <c r="I132" s="9">
        <v>98</v>
      </c>
      <c r="J132" s="9">
        <v>2</v>
      </c>
      <c r="K132" s="9"/>
      <c r="L132" s="11">
        <f t="shared" si="6"/>
        <v>0.98</v>
      </c>
      <c r="M132" s="11">
        <f t="shared" si="7"/>
        <v>0.02</v>
      </c>
      <c r="N132" s="11">
        <f t="shared" si="8"/>
        <v>0</v>
      </c>
      <c r="O132" s="8" t="s">
        <v>27</v>
      </c>
    </row>
    <row r="133" spans="1:15" x14ac:dyDescent="0.25">
      <c r="A133" s="8" t="s">
        <v>78</v>
      </c>
      <c r="B133" s="16" t="s">
        <v>20</v>
      </c>
      <c r="C133" s="17" t="s">
        <v>87</v>
      </c>
      <c r="D133" s="17"/>
      <c r="E133" s="13" t="s">
        <v>4</v>
      </c>
      <c r="F133" s="17" t="s">
        <v>109</v>
      </c>
      <c r="G133" s="17" t="s">
        <v>109</v>
      </c>
      <c r="H133" s="13">
        <v>345</v>
      </c>
      <c r="I133" s="13">
        <v>18</v>
      </c>
      <c r="J133" s="13">
        <v>327</v>
      </c>
      <c r="K133" s="13"/>
      <c r="L133" s="11">
        <f t="shared" si="6"/>
        <v>5.2173913043478258E-2</v>
      </c>
      <c r="M133" s="11">
        <f t="shared" si="7"/>
        <v>0.94782608695652171</v>
      </c>
      <c r="N133" s="11">
        <f t="shared" si="8"/>
        <v>0</v>
      </c>
      <c r="O133" s="8" t="s">
        <v>27</v>
      </c>
    </row>
    <row r="134" spans="1:15" ht="28.8" x14ac:dyDescent="0.25">
      <c r="A134" s="12" t="s">
        <v>5</v>
      </c>
      <c r="B134" s="16" t="s">
        <v>15</v>
      </c>
      <c r="C134" s="15" t="s">
        <v>87</v>
      </c>
      <c r="D134" s="15"/>
      <c r="E134" s="9" t="s">
        <v>4</v>
      </c>
      <c r="F134" s="12" t="s">
        <v>167</v>
      </c>
      <c r="G134" s="17" t="s">
        <v>168</v>
      </c>
      <c r="H134" s="9">
        <v>2</v>
      </c>
      <c r="I134" s="9">
        <v>2</v>
      </c>
      <c r="J134" s="9"/>
      <c r="K134" s="9"/>
      <c r="L134" s="11">
        <f t="shared" si="6"/>
        <v>1</v>
      </c>
      <c r="M134" s="11">
        <f t="shared" si="7"/>
        <v>0</v>
      </c>
      <c r="N134" s="11">
        <f t="shared" si="8"/>
        <v>0</v>
      </c>
      <c r="O134" s="8" t="s">
        <v>36</v>
      </c>
    </row>
    <row r="135" spans="1:15" ht="28.8" x14ac:dyDescent="0.25">
      <c r="A135" s="12" t="s">
        <v>81</v>
      </c>
      <c r="B135" s="16" t="s">
        <v>15</v>
      </c>
      <c r="C135" s="17" t="s">
        <v>87</v>
      </c>
      <c r="D135" s="17"/>
      <c r="E135" s="47" t="s">
        <v>4</v>
      </c>
      <c r="F135" s="30" t="s">
        <v>295</v>
      </c>
      <c r="G135" s="17" t="s">
        <v>193</v>
      </c>
      <c r="H135" s="47">
        <v>0</v>
      </c>
      <c r="I135" s="47">
        <v>0</v>
      </c>
      <c r="J135" s="47">
        <v>0</v>
      </c>
      <c r="K135" s="47"/>
      <c r="L135" s="11" t="e">
        <f t="shared" si="6"/>
        <v>#DIV/0!</v>
      </c>
      <c r="M135" s="11" t="e">
        <f t="shared" si="7"/>
        <v>#DIV/0!</v>
      </c>
      <c r="N135" s="11" t="e">
        <f t="shared" si="8"/>
        <v>#DIV/0!</v>
      </c>
      <c r="O135" s="48" t="s">
        <v>311</v>
      </c>
    </row>
    <row r="136" spans="1:15" ht="29.45" x14ac:dyDescent="0.3">
      <c r="A136" s="12" t="s">
        <v>79</v>
      </c>
      <c r="B136" s="14" t="s">
        <v>15</v>
      </c>
      <c r="C136" s="15" t="s">
        <v>87</v>
      </c>
      <c r="D136" s="8"/>
      <c r="E136" s="49" t="s">
        <v>4</v>
      </c>
      <c r="F136" s="30" t="s">
        <v>109</v>
      </c>
      <c r="G136" s="30" t="s">
        <v>109</v>
      </c>
      <c r="H136" s="9">
        <f>12+62+61</f>
        <v>135</v>
      </c>
      <c r="I136" s="9">
        <v>12</v>
      </c>
      <c r="J136" s="9">
        <v>62</v>
      </c>
      <c r="K136" s="9">
        <v>61</v>
      </c>
      <c r="L136" s="11">
        <f t="shared" si="6"/>
        <v>8.8888888888888892E-2</v>
      </c>
      <c r="M136" s="11">
        <f t="shared" si="7"/>
        <v>0.45925925925925926</v>
      </c>
      <c r="N136" s="11">
        <f t="shared" si="8"/>
        <v>0.45185185185185184</v>
      </c>
      <c r="O136" s="12" t="s">
        <v>139</v>
      </c>
    </row>
    <row r="137" spans="1:15" ht="28.8" x14ac:dyDescent="0.25">
      <c r="A137" s="12" t="s">
        <v>56</v>
      </c>
      <c r="B137" s="16" t="s">
        <v>127</v>
      </c>
      <c r="C137" s="17" t="s">
        <v>96</v>
      </c>
      <c r="D137" s="17" t="s">
        <v>95</v>
      </c>
      <c r="E137" s="13" t="s">
        <v>4</v>
      </c>
      <c r="F137" s="13" t="s">
        <v>57</v>
      </c>
      <c r="G137" s="17" t="s">
        <v>109</v>
      </c>
      <c r="H137" s="13">
        <v>20</v>
      </c>
      <c r="I137" s="13">
        <v>10</v>
      </c>
      <c r="J137" s="13">
        <v>10</v>
      </c>
      <c r="K137" s="13"/>
      <c r="L137" s="11">
        <f t="shared" si="6"/>
        <v>0.5</v>
      </c>
      <c r="M137" s="11">
        <f t="shared" si="7"/>
        <v>0.5</v>
      </c>
      <c r="N137" s="11">
        <f t="shared" si="8"/>
        <v>0</v>
      </c>
      <c r="O137" s="12" t="s">
        <v>58</v>
      </c>
    </row>
    <row r="138" spans="1:15" ht="48.05" customHeight="1" x14ac:dyDescent="0.25">
      <c r="A138" s="32" t="s">
        <v>60</v>
      </c>
      <c r="B138" s="50" t="s">
        <v>20</v>
      </c>
      <c r="C138" s="17" t="s">
        <v>185</v>
      </c>
      <c r="D138" s="12" t="s">
        <v>186</v>
      </c>
      <c r="E138" s="51" t="s">
        <v>4</v>
      </c>
      <c r="F138" s="30" t="s">
        <v>109</v>
      </c>
      <c r="G138" s="52" t="s">
        <v>321</v>
      </c>
      <c r="H138" s="53">
        <v>22</v>
      </c>
      <c r="I138" s="53">
        <v>22</v>
      </c>
      <c r="J138" s="53"/>
      <c r="K138" s="53"/>
      <c r="L138" s="54">
        <f t="shared" si="6"/>
        <v>1</v>
      </c>
      <c r="M138" s="54">
        <f t="shared" si="7"/>
        <v>0</v>
      </c>
      <c r="N138" s="54">
        <f t="shared" si="8"/>
        <v>0</v>
      </c>
      <c r="O138" s="24" t="s">
        <v>36</v>
      </c>
    </row>
    <row r="139" spans="1:15" ht="48.05" customHeight="1" x14ac:dyDescent="0.25">
      <c r="A139" s="32" t="s">
        <v>60</v>
      </c>
      <c r="B139" s="50" t="s">
        <v>20</v>
      </c>
      <c r="C139" s="17" t="s">
        <v>185</v>
      </c>
      <c r="D139" s="12" t="s">
        <v>187</v>
      </c>
      <c r="E139" s="51" t="s">
        <v>4</v>
      </c>
      <c r="F139" s="30" t="s">
        <v>109</v>
      </c>
      <c r="G139" s="52" t="s">
        <v>321</v>
      </c>
      <c r="H139" s="53">
        <v>17</v>
      </c>
      <c r="I139" s="53">
        <v>17</v>
      </c>
      <c r="J139" s="53"/>
      <c r="K139" s="53"/>
      <c r="L139" s="54">
        <f t="shared" si="6"/>
        <v>1</v>
      </c>
      <c r="M139" s="54">
        <f t="shared" si="7"/>
        <v>0</v>
      </c>
      <c r="N139" s="54">
        <f t="shared" si="8"/>
        <v>0</v>
      </c>
      <c r="O139" s="24" t="s">
        <v>36</v>
      </c>
    </row>
    <row r="140" spans="1:15" ht="48.05" customHeight="1" x14ac:dyDescent="0.25">
      <c r="A140" s="32" t="s">
        <v>60</v>
      </c>
      <c r="B140" s="50" t="s">
        <v>20</v>
      </c>
      <c r="C140" s="17" t="s">
        <v>185</v>
      </c>
      <c r="D140" s="12" t="s">
        <v>188</v>
      </c>
      <c r="E140" s="51" t="s">
        <v>4</v>
      </c>
      <c r="F140" s="30" t="s">
        <v>109</v>
      </c>
      <c r="G140" s="52" t="s">
        <v>321</v>
      </c>
      <c r="H140" s="53">
        <v>29</v>
      </c>
      <c r="I140" s="53">
        <v>29</v>
      </c>
      <c r="J140" s="53"/>
      <c r="K140" s="53"/>
      <c r="L140" s="54">
        <f t="shared" si="6"/>
        <v>1</v>
      </c>
      <c r="M140" s="54">
        <f t="shared" si="7"/>
        <v>0</v>
      </c>
      <c r="N140" s="54">
        <f t="shared" si="8"/>
        <v>0</v>
      </c>
      <c r="O140" s="24" t="s">
        <v>36</v>
      </c>
    </row>
    <row r="141" spans="1:15" ht="48.7" customHeight="1" x14ac:dyDescent="0.25">
      <c r="A141" s="32" t="s">
        <v>60</v>
      </c>
      <c r="B141" s="12" t="s">
        <v>121</v>
      </c>
      <c r="C141" s="12" t="s">
        <v>89</v>
      </c>
      <c r="D141" s="12" t="s">
        <v>189</v>
      </c>
      <c r="E141" s="55" t="s">
        <v>4</v>
      </c>
      <c r="F141" s="13" t="s">
        <v>26</v>
      </c>
      <c r="G141" s="17" t="s">
        <v>110</v>
      </c>
      <c r="H141" s="42">
        <v>24</v>
      </c>
      <c r="I141" s="42">
        <v>24</v>
      </c>
      <c r="J141" s="42"/>
      <c r="K141" s="42"/>
      <c r="L141" s="54">
        <f t="shared" si="6"/>
        <v>1</v>
      </c>
      <c r="M141" s="54">
        <f t="shared" si="7"/>
        <v>0</v>
      </c>
      <c r="N141" s="54">
        <f t="shared" si="8"/>
        <v>0</v>
      </c>
      <c r="O141" s="12" t="s">
        <v>36</v>
      </c>
    </row>
    <row r="142" spans="1:15" ht="48.05" customHeight="1" x14ac:dyDescent="0.25">
      <c r="A142" s="32" t="s">
        <v>60</v>
      </c>
      <c r="B142" s="12" t="s">
        <v>121</v>
      </c>
      <c r="C142" s="12" t="s">
        <v>89</v>
      </c>
      <c r="D142" s="12" t="s">
        <v>189</v>
      </c>
      <c r="E142" s="56" t="s">
        <v>4</v>
      </c>
      <c r="F142" s="55" t="s">
        <v>180</v>
      </c>
      <c r="G142" s="13" t="s">
        <v>179</v>
      </c>
      <c r="H142" s="30">
        <v>10</v>
      </c>
      <c r="I142" s="42">
        <v>10</v>
      </c>
      <c r="J142" s="42"/>
      <c r="K142" s="42"/>
      <c r="L142" s="54">
        <f t="shared" si="6"/>
        <v>1</v>
      </c>
      <c r="M142" s="54">
        <f t="shared" si="7"/>
        <v>0</v>
      </c>
      <c r="N142" s="54">
        <f t="shared" si="8"/>
        <v>0</v>
      </c>
      <c r="O142" s="13" t="s">
        <v>36</v>
      </c>
    </row>
    <row r="143" spans="1:15" ht="48.05" customHeight="1" x14ac:dyDescent="0.25">
      <c r="A143" s="32" t="s">
        <v>60</v>
      </c>
      <c r="B143" s="12" t="s">
        <v>121</v>
      </c>
      <c r="C143" s="12" t="s">
        <v>89</v>
      </c>
      <c r="D143" s="12" t="s">
        <v>189</v>
      </c>
      <c r="E143" s="56" t="s">
        <v>4</v>
      </c>
      <c r="F143" s="55" t="s">
        <v>199</v>
      </c>
      <c r="G143" s="30" t="s">
        <v>111</v>
      </c>
      <c r="H143" s="30">
        <v>16</v>
      </c>
      <c r="I143" s="42">
        <v>11</v>
      </c>
      <c r="J143" s="42"/>
      <c r="K143" s="42">
        <v>5</v>
      </c>
      <c r="L143" s="54">
        <f t="shared" si="6"/>
        <v>0.6875</v>
      </c>
      <c r="M143" s="54">
        <f t="shared" si="7"/>
        <v>0</v>
      </c>
      <c r="N143" s="54">
        <f t="shared" si="8"/>
        <v>0.3125</v>
      </c>
      <c r="O143" s="13" t="s">
        <v>58</v>
      </c>
    </row>
    <row r="144" spans="1:15" ht="48.05" customHeight="1" x14ac:dyDescent="0.25">
      <c r="A144" s="32" t="s">
        <v>60</v>
      </c>
      <c r="B144" s="12" t="s">
        <v>121</v>
      </c>
      <c r="C144" s="12" t="s">
        <v>89</v>
      </c>
      <c r="D144" s="12" t="s">
        <v>189</v>
      </c>
      <c r="E144" s="55" t="s">
        <v>4</v>
      </c>
      <c r="F144" s="13" t="s">
        <v>315</v>
      </c>
      <c r="G144" s="17" t="s">
        <v>177</v>
      </c>
      <c r="H144" s="42">
        <v>20</v>
      </c>
      <c r="I144" s="42">
        <v>0</v>
      </c>
      <c r="J144" s="42"/>
      <c r="K144" s="42">
        <v>20</v>
      </c>
      <c r="L144" s="54">
        <f t="shared" si="6"/>
        <v>0</v>
      </c>
      <c r="M144" s="54">
        <f t="shared" si="7"/>
        <v>0</v>
      </c>
      <c r="N144" s="54">
        <f t="shared" si="8"/>
        <v>1</v>
      </c>
      <c r="O144" s="12" t="s">
        <v>3</v>
      </c>
    </row>
    <row r="145" spans="1:142" ht="48.05" customHeight="1" x14ac:dyDescent="0.25">
      <c r="A145" s="32" t="s">
        <v>60</v>
      </c>
      <c r="B145" s="12" t="s">
        <v>121</v>
      </c>
      <c r="C145" s="12" t="s">
        <v>89</v>
      </c>
      <c r="D145" s="12" t="s">
        <v>189</v>
      </c>
      <c r="E145" s="55" t="s">
        <v>4</v>
      </c>
      <c r="F145" s="13" t="s">
        <v>190</v>
      </c>
      <c r="G145" s="17" t="s">
        <v>109</v>
      </c>
      <c r="H145" s="42">
        <v>20</v>
      </c>
      <c r="I145" s="42">
        <v>0</v>
      </c>
      <c r="J145" s="42"/>
      <c r="K145" s="42">
        <v>20</v>
      </c>
      <c r="L145" s="54">
        <f t="shared" si="6"/>
        <v>0</v>
      </c>
      <c r="M145" s="54">
        <f t="shared" si="7"/>
        <v>0</v>
      </c>
      <c r="N145" s="54">
        <f t="shared" si="8"/>
        <v>1</v>
      </c>
      <c r="O145" s="12" t="s">
        <v>3</v>
      </c>
    </row>
    <row r="146" spans="1:142" s="58" customFormat="1" ht="48.7" customHeight="1" x14ac:dyDescent="0.25">
      <c r="A146" s="32" t="s">
        <v>60</v>
      </c>
      <c r="B146" s="57" t="s">
        <v>22</v>
      </c>
      <c r="C146" s="17" t="s">
        <v>89</v>
      </c>
      <c r="D146" s="56" t="s">
        <v>191</v>
      </c>
      <c r="E146" s="55" t="s">
        <v>4</v>
      </c>
      <c r="F146" s="13" t="s">
        <v>192</v>
      </c>
      <c r="G146" s="17" t="s">
        <v>109</v>
      </c>
      <c r="H146" s="42">
        <v>1</v>
      </c>
      <c r="I146" s="42">
        <v>1</v>
      </c>
      <c r="J146" s="42"/>
      <c r="K146" s="42"/>
      <c r="L146" s="11">
        <f t="shared" si="6"/>
        <v>1</v>
      </c>
      <c r="M146" s="11">
        <f t="shared" si="7"/>
        <v>0</v>
      </c>
      <c r="N146" s="11">
        <f t="shared" si="8"/>
        <v>0</v>
      </c>
      <c r="O146" s="12" t="s">
        <v>36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</row>
    <row r="147" spans="1:142" ht="28.8" x14ac:dyDescent="0.25">
      <c r="A147" s="32" t="s">
        <v>316</v>
      </c>
      <c r="B147" s="50" t="s">
        <v>20</v>
      </c>
      <c r="C147" s="17" t="s">
        <v>90</v>
      </c>
      <c r="D147" s="12" t="s">
        <v>138</v>
      </c>
      <c r="E147" s="59" t="s">
        <v>4</v>
      </c>
      <c r="F147" s="60" t="s">
        <v>118</v>
      </c>
      <c r="G147" s="30" t="s">
        <v>109</v>
      </c>
      <c r="H147" s="53">
        <v>38</v>
      </c>
      <c r="I147" s="53">
        <v>38</v>
      </c>
      <c r="J147" s="53"/>
      <c r="K147" s="53"/>
      <c r="L147" s="11">
        <f t="shared" si="6"/>
        <v>1</v>
      </c>
      <c r="M147" s="11">
        <f t="shared" si="7"/>
        <v>0</v>
      </c>
      <c r="N147" s="11">
        <f t="shared" si="8"/>
        <v>0</v>
      </c>
      <c r="O147" s="60" t="s">
        <v>36</v>
      </c>
    </row>
    <row r="148" spans="1:142" ht="43.2" x14ac:dyDescent="0.25">
      <c r="A148" s="32" t="s">
        <v>316</v>
      </c>
      <c r="B148" s="57" t="s">
        <v>121</v>
      </c>
      <c r="C148" s="17" t="s">
        <v>90</v>
      </c>
      <c r="D148" s="56"/>
      <c r="E148" s="55" t="s">
        <v>4</v>
      </c>
      <c r="F148" s="13" t="s">
        <v>61</v>
      </c>
      <c r="G148" s="30" t="s">
        <v>115</v>
      </c>
      <c r="H148" s="42">
        <v>31</v>
      </c>
      <c r="I148" s="42">
        <v>31</v>
      </c>
      <c r="J148" s="42"/>
      <c r="K148" s="42"/>
      <c r="L148" s="11">
        <f t="shared" si="6"/>
        <v>1</v>
      </c>
      <c r="M148" s="11">
        <f t="shared" si="7"/>
        <v>0</v>
      </c>
      <c r="N148" s="11">
        <f t="shared" si="8"/>
        <v>0</v>
      </c>
      <c r="O148" s="13" t="s">
        <v>104</v>
      </c>
    </row>
    <row r="149" spans="1:142" ht="28.8" x14ac:dyDescent="0.25">
      <c r="A149" s="32" t="s">
        <v>316</v>
      </c>
      <c r="B149" s="57" t="s">
        <v>39</v>
      </c>
      <c r="C149" s="17" t="s">
        <v>90</v>
      </c>
      <c r="D149" s="56" t="s">
        <v>224</v>
      </c>
      <c r="E149" s="55" t="s">
        <v>4</v>
      </c>
      <c r="F149" s="13" t="s">
        <v>112</v>
      </c>
      <c r="G149" s="13" t="s">
        <v>112</v>
      </c>
      <c r="H149" s="42">
        <v>3</v>
      </c>
      <c r="I149" s="42">
        <v>3</v>
      </c>
      <c r="J149" s="42"/>
      <c r="K149" s="42"/>
      <c r="L149" s="11">
        <f t="shared" si="6"/>
        <v>1</v>
      </c>
      <c r="M149" s="11">
        <f t="shared" si="7"/>
        <v>0</v>
      </c>
      <c r="N149" s="11">
        <f t="shared" si="8"/>
        <v>0</v>
      </c>
      <c r="O149" s="13" t="s">
        <v>36</v>
      </c>
    </row>
    <row r="150" spans="1:142" ht="28.8" x14ac:dyDescent="0.25">
      <c r="A150" s="32" t="s">
        <v>316</v>
      </c>
      <c r="B150" s="57" t="s">
        <v>39</v>
      </c>
      <c r="C150" s="17" t="s">
        <v>90</v>
      </c>
      <c r="D150" s="56" t="s">
        <v>224</v>
      </c>
      <c r="E150" s="55" t="s">
        <v>4</v>
      </c>
      <c r="F150" s="13" t="s">
        <v>110</v>
      </c>
      <c r="G150" s="13" t="s">
        <v>110</v>
      </c>
      <c r="H150" s="42">
        <v>6</v>
      </c>
      <c r="I150" s="42">
        <v>6</v>
      </c>
      <c r="J150" s="42"/>
      <c r="K150" s="42"/>
      <c r="L150" s="11">
        <f t="shared" si="6"/>
        <v>1</v>
      </c>
      <c r="M150" s="11">
        <f t="shared" si="7"/>
        <v>0</v>
      </c>
      <c r="N150" s="11">
        <f t="shared" si="8"/>
        <v>0</v>
      </c>
      <c r="O150" s="13" t="s">
        <v>36</v>
      </c>
    </row>
    <row r="151" spans="1:142" ht="28.8" x14ac:dyDescent="0.25">
      <c r="A151" s="32" t="s">
        <v>316</v>
      </c>
      <c r="B151" s="57" t="s">
        <v>39</v>
      </c>
      <c r="C151" s="17" t="s">
        <v>90</v>
      </c>
      <c r="D151" s="26" t="s">
        <v>224</v>
      </c>
      <c r="E151" s="55" t="s">
        <v>4</v>
      </c>
      <c r="F151" s="21" t="s">
        <v>109</v>
      </c>
      <c r="G151" s="21" t="s">
        <v>109</v>
      </c>
      <c r="H151" s="42">
        <v>1</v>
      </c>
      <c r="I151" s="42">
        <v>1</v>
      </c>
      <c r="J151" s="42"/>
      <c r="K151" s="42"/>
      <c r="L151" s="11">
        <f t="shared" si="6"/>
        <v>1</v>
      </c>
      <c r="M151" s="11">
        <f t="shared" si="7"/>
        <v>0</v>
      </c>
      <c r="N151" s="11">
        <f t="shared" si="8"/>
        <v>0</v>
      </c>
      <c r="O151" s="13" t="s">
        <v>36</v>
      </c>
    </row>
    <row r="152" spans="1:142" ht="29.3" customHeight="1" x14ac:dyDescent="0.3">
      <c r="A152" s="17" t="s">
        <v>79</v>
      </c>
      <c r="B152" s="61" t="s">
        <v>15</v>
      </c>
      <c r="C152" s="15" t="s">
        <v>87</v>
      </c>
      <c r="D152" s="8"/>
      <c r="E152" s="62" t="s">
        <v>4</v>
      </c>
      <c r="F152" s="60" t="s">
        <v>176</v>
      </c>
      <c r="G152" s="30" t="s">
        <v>114</v>
      </c>
      <c r="H152" s="10">
        <f>15+10</f>
        <v>25</v>
      </c>
      <c r="I152" s="10">
        <v>2</v>
      </c>
      <c r="J152" s="10">
        <v>10</v>
      </c>
      <c r="K152" s="10">
        <v>13</v>
      </c>
      <c r="L152" s="11">
        <f t="shared" si="6"/>
        <v>0.08</v>
      </c>
      <c r="M152" s="11">
        <f t="shared" si="7"/>
        <v>0.4</v>
      </c>
      <c r="N152" s="11">
        <f t="shared" si="8"/>
        <v>0.52</v>
      </c>
      <c r="O152" s="24" t="s">
        <v>139</v>
      </c>
    </row>
    <row r="153" spans="1:142" ht="29.45" x14ac:dyDescent="0.3">
      <c r="A153" s="17" t="s">
        <v>79</v>
      </c>
      <c r="B153" s="61" t="s">
        <v>15</v>
      </c>
      <c r="C153" s="15" t="s">
        <v>87</v>
      </c>
      <c r="D153" s="63"/>
      <c r="E153" s="64" t="s">
        <v>4</v>
      </c>
      <c r="F153" s="13" t="s">
        <v>178</v>
      </c>
      <c r="G153" s="30" t="s">
        <v>177</v>
      </c>
      <c r="H153" s="9">
        <v>20</v>
      </c>
      <c r="I153" s="9">
        <v>11</v>
      </c>
      <c r="J153" s="9">
        <v>9</v>
      </c>
      <c r="K153" s="9"/>
      <c r="L153" s="11">
        <f t="shared" si="6"/>
        <v>0.55000000000000004</v>
      </c>
      <c r="M153" s="11">
        <f t="shared" si="7"/>
        <v>0.45</v>
      </c>
      <c r="N153" s="11">
        <f t="shared" si="8"/>
        <v>0</v>
      </c>
      <c r="O153" s="24" t="s">
        <v>27</v>
      </c>
    </row>
    <row r="154" spans="1:142" ht="29.45" x14ac:dyDescent="0.3">
      <c r="A154" s="12" t="s">
        <v>79</v>
      </c>
      <c r="B154" s="14" t="s">
        <v>15</v>
      </c>
      <c r="C154" s="15" t="s">
        <v>87</v>
      </c>
      <c r="D154" s="15"/>
      <c r="E154" s="49" t="s">
        <v>4</v>
      </c>
      <c r="F154" s="13" t="s">
        <v>180</v>
      </c>
      <c r="G154" s="30" t="s">
        <v>179</v>
      </c>
      <c r="H154" s="9">
        <v>13</v>
      </c>
      <c r="I154" s="9">
        <v>0</v>
      </c>
      <c r="J154" s="9">
        <v>1</v>
      </c>
      <c r="K154" s="9">
        <v>12</v>
      </c>
      <c r="L154" s="11">
        <f t="shared" si="6"/>
        <v>0</v>
      </c>
      <c r="M154" s="11">
        <f t="shared" si="7"/>
        <v>7.6923076923076927E-2</v>
      </c>
      <c r="N154" s="11">
        <f t="shared" si="8"/>
        <v>0.92307692307692313</v>
      </c>
      <c r="O154" s="12" t="s">
        <v>142</v>
      </c>
    </row>
    <row r="155" spans="1:142" ht="29.45" x14ac:dyDescent="0.3">
      <c r="A155" s="12" t="s">
        <v>79</v>
      </c>
      <c r="B155" s="14" t="s">
        <v>15</v>
      </c>
      <c r="C155" s="15" t="s">
        <v>87</v>
      </c>
      <c r="D155" s="15"/>
      <c r="E155" s="49" t="s">
        <v>4</v>
      </c>
      <c r="F155" s="13" t="s">
        <v>183</v>
      </c>
      <c r="G155" s="30" t="s">
        <v>181</v>
      </c>
      <c r="H155" s="9">
        <v>17</v>
      </c>
      <c r="I155" s="9">
        <v>0</v>
      </c>
      <c r="J155" s="9">
        <v>4</v>
      </c>
      <c r="K155" s="9">
        <v>13</v>
      </c>
      <c r="L155" s="11">
        <f t="shared" si="6"/>
        <v>0</v>
      </c>
      <c r="M155" s="11">
        <f t="shared" si="7"/>
        <v>0.23529411764705882</v>
      </c>
      <c r="N155" s="11">
        <f t="shared" si="8"/>
        <v>0.76470588235294112</v>
      </c>
      <c r="O155" s="12" t="s">
        <v>142</v>
      </c>
    </row>
    <row r="156" spans="1:142" ht="29.45" x14ac:dyDescent="0.3">
      <c r="A156" s="12" t="s">
        <v>79</v>
      </c>
      <c r="B156" s="14" t="s">
        <v>15</v>
      </c>
      <c r="C156" s="15" t="s">
        <v>87</v>
      </c>
      <c r="D156" s="15"/>
      <c r="E156" s="49" t="s">
        <v>4</v>
      </c>
      <c r="F156" s="13" t="s">
        <v>184</v>
      </c>
      <c r="G156" s="30" t="s">
        <v>182</v>
      </c>
      <c r="H156" s="9">
        <v>12</v>
      </c>
      <c r="I156" s="9">
        <v>0</v>
      </c>
      <c r="J156" s="9">
        <v>1</v>
      </c>
      <c r="K156" s="9">
        <v>11</v>
      </c>
      <c r="L156" s="11">
        <f t="shared" si="6"/>
        <v>0</v>
      </c>
      <c r="M156" s="11">
        <f t="shared" si="7"/>
        <v>8.3333333333333329E-2</v>
      </c>
      <c r="N156" s="11">
        <f t="shared" si="8"/>
        <v>0.91666666666666663</v>
      </c>
      <c r="O156" s="12" t="s">
        <v>142</v>
      </c>
    </row>
    <row r="157" spans="1:142" ht="43.2" x14ac:dyDescent="0.25">
      <c r="A157" s="8" t="s">
        <v>30</v>
      </c>
      <c r="B157" s="14" t="s">
        <v>15</v>
      </c>
      <c r="C157" s="15" t="s">
        <v>87</v>
      </c>
      <c r="D157" s="15"/>
      <c r="E157" s="9" t="s">
        <v>4</v>
      </c>
      <c r="F157" s="13" t="s">
        <v>31</v>
      </c>
      <c r="G157" s="15" t="s">
        <v>111</v>
      </c>
      <c r="H157" s="9">
        <v>42</v>
      </c>
      <c r="I157" s="9">
        <v>42</v>
      </c>
      <c r="J157" s="9"/>
      <c r="K157" s="9"/>
      <c r="L157" s="11">
        <f t="shared" si="6"/>
        <v>1</v>
      </c>
      <c r="M157" s="11">
        <f t="shared" si="7"/>
        <v>0</v>
      </c>
      <c r="N157" s="11">
        <f t="shared" si="8"/>
        <v>0</v>
      </c>
      <c r="O157" s="12" t="s">
        <v>36</v>
      </c>
    </row>
    <row r="158" spans="1:142" x14ac:dyDescent="0.25">
      <c r="A158" s="8" t="s">
        <v>6</v>
      </c>
      <c r="B158" s="14" t="s">
        <v>15</v>
      </c>
      <c r="C158" s="15" t="s">
        <v>87</v>
      </c>
      <c r="D158" s="15"/>
      <c r="E158" s="9" t="s">
        <v>4</v>
      </c>
      <c r="F158" s="9" t="s">
        <v>12</v>
      </c>
      <c r="G158" s="15" t="s">
        <v>112</v>
      </c>
      <c r="H158" s="9">
        <v>0</v>
      </c>
      <c r="I158" s="9">
        <v>0</v>
      </c>
      <c r="J158" s="9">
        <v>0</v>
      </c>
      <c r="K158" s="9">
        <v>0</v>
      </c>
      <c r="L158" s="11" t="e">
        <f t="shared" si="6"/>
        <v>#DIV/0!</v>
      </c>
      <c r="M158" s="11" t="e">
        <f t="shared" si="7"/>
        <v>#DIV/0!</v>
      </c>
      <c r="N158" s="11" t="e">
        <f t="shared" si="8"/>
        <v>#DIV/0!</v>
      </c>
      <c r="O158" s="8" t="s">
        <v>311</v>
      </c>
    </row>
    <row r="159" spans="1:142" x14ac:dyDescent="0.25">
      <c r="A159" s="32" t="s">
        <v>41</v>
      </c>
      <c r="B159" s="14" t="s">
        <v>15</v>
      </c>
      <c r="C159" s="15" t="s">
        <v>87</v>
      </c>
      <c r="D159" s="15"/>
      <c r="E159" s="9" t="s">
        <v>4</v>
      </c>
      <c r="F159" s="9" t="s">
        <v>43</v>
      </c>
      <c r="G159" s="15" t="s">
        <v>112</v>
      </c>
      <c r="H159" s="65" t="s">
        <v>128</v>
      </c>
      <c r="I159" s="9">
        <v>0</v>
      </c>
      <c r="J159" s="9"/>
      <c r="K159" s="9">
        <v>20</v>
      </c>
      <c r="L159" s="11">
        <f t="shared" si="6"/>
        <v>0</v>
      </c>
      <c r="M159" s="11">
        <f t="shared" si="7"/>
        <v>0</v>
      </c>
      <c r="N159" s="11">
        <f t="shared" si="8"/>
        <v>1</v>
      </c>
      <c r="O159" s="8" t="s">
        <v>101</v>
      </c>
    </row>
    <row r="160" spans="1:142" ht="15.65" x14ac:dyDescent="0.3">
      <c r="A160" s="8" t="s">
        <v>80</v>
      </c>
      <c r="B160" s="50" t="s">
        <v>136</v>
      </c>
      <c r="C160" s="15" t="s">
        <v>62</v>
      </c>
      <c r="D160" s="8"/>
      <c r="E160" s="62" t="s">
        <v>4</v>
      </c>
      <c r="F160" s="10" t="s">
        <v>14</v>
      </c>
      <c r="G160" s="15" t="s">
        <v>109</v>
      </c>
      <c r="H160" s="66">
        <v>26</v>
      </c>
      <c r="I160" s="66">
        <v>26</v>
      </c>
      <c r="J160" s="67"/>
      <c r="K160" s="67"/>
      <c r="L160" s="11">
        <f t="shared" si="6"/>
        <v>1</v>
      </c>
      <c r="M160" s="11">
        <f t="shared" si="7"/>
        <v>0</v>
      </c>
      <c r="N160" s="11">
        <f t="shared" si="8"/>
        <v>0</v>
      </c>
      <c r="O160" s="8" t="s">
        <v>36</v>
      </c>
    </row>
    <row r="161" spans="1:15" ht="15.65" x14ac:dyDescent="0.3">
      <c r="A161" s="8" t="s">
        <v>80</v>
      </c>
      <c r="B161" s="57" t="s">
        <v>72</v>
      </c>
      <c r="C161" s="17" t="s">
        <v>62</v>
      </c>
      <c r="D161" s="12"/>
      <c r="E161" s="62" t="s">
        <v>4</v>
      </c>
      <c r="F161" s="9" t="s">
        <v>14</v>
      </c>
      <c r="G161" s="15" t="s">
        <v>109</v>
      </c>
      <c r="H161" s="47">
        <v>0</v>
      </c>
      <c r="I161" s="47">
        <v>0</v>
      </c>
      <c r="J161" s="47"/>
      <c r="K161" s="47"/>
      <c r="L161" s="11" t="e">
        <f t="shared" si="6"/>
        <v>#DIV/0!</v>
      </c>
      <c r="M161" s="11" t="e">
        <f t="shared" si="7"/>
        <v>#DIV/0!</v>
      </c>
      <c r="N161" s="11" t="e">
        <f t="shared" si="8"/>
        <v>#DIV/0!</v>
      </c>
      <c r="O161" s="8" t="s">
        <v>311</v>
      </c>
    </row>
    <row r="162" spans="1:15" ht="29.45" x14ac:dyDescent="0.3">
      <c r="A162" s="8" t="s">
        <v>80</v>
      </c>
      <c r="B162" s="57" t="s">
        <v>97</v>
      </c>
      <c r="C162" s="15" t="s">
        <v>62</v>
      </c>
      <c r="D162" s="8"/>
      <c r="E162" s="62" t="s">
        <v>4</v>
      </c>
      <c r="F162" s="13" t="s">
        <v>64</v>
      </c>
      <c r="G162" s="15" t="s">
        <v>109</v>
      </c>
      <c r="H162" s="47">
        <v>0</v>
      </c>
      <c r="I162" s="47">
        <v>0</v>
      </c>
      <c r="J162" s="47"/>
      <c r="K162" s="47"/>
      <c r="L162" s="11" t="e">
        <f t="shared" si="6"/>
        <v>#DIV/0!</v>
      </c>
      <c r="M162" s="11" t="e">
        <f t="shared" si="7"/>
        <v>#DIV/0!</v>
      </c>
      <c r="N162" s="11" t="e">
        <f t="shared" si="8"/>
        <v>#DIV/0!</v>
      </c>
      <c r="O162" s="8" t="s">
        <v>311</v>
      </c>
    </row>
    <row r="163" spans="1:15" s="23" customFormat="1" ht="15.65" x14ac:dyDescent="0.3">
      <c r="A163" s="68" t="s">
        <v>63</v>
      </c>
      <c r="B163" s="27" t="s">
        <v>72</v>
      </c>
      <c r="C163" s="20" t="s">
        <v>62</v>
      </c>
      <c r="D163" s="20"/>
      <c r="E163" s="69" t="s">
        <v>4</v>
      </c>
      <c r="F163" s="22" t="s">
        <v>59</v>
      </c>
      <c r="G163" s="70" t="s">
        <v>109</v>
      </c>
      <c r="H163" s="71">
        <v>60</v>
      </c>
      <c r="I163" s="71">
        <v>0</v>
      </c>
      <c r="J163" s="71"/>
      <c r="K163" s="71"/>
      <c r="L163" s="11">
        <f t="shared" si="6"/>
        <v>0</v>
      </c>
      <c r="M163" s="11">
        <f t="shared" si="7"/>
        <v>0</v>
      </c>
      <c r="N163" s="11">
        <f t="shared" si="8"/>
        <v>0</v>
      </c>
      <c r="O163" s="8" t="s">
        <v>3</v>
      </c>
    </row>
    <row r="164" spans="1:15" s="23" customFormat="1" ht="29.45" x14ac:dyDescent="0.3">
      <c r="A164" s="68" t="s">
        <v>63</v>
      </c>
      <c r="B164" s="27" t="s">
        <v>11</v>
      </c>
      <c r="C164" s="46" t="s">
        <v>90</v>
      </c>
      <c r="D164" s="20"/>
      <c r="E164" s="69" t="s">
        <v>4</v>
      </c>
      <c r="F164" s="22" t="s">
        <v>14</v>
      </c>
      <c r="G164" s="20" t="s">
        <v>109</v>
      </c>
      <c r="H164" s="71">
        <v>22</v>
      </c>
      <c r="I164" s="71">
        <v>0</v>
      </c>
      <c r="J164" s="71"/>
      <c r="K164" s="71"/>
      <c r="L164" s="11">
        <f t="shared" si="6"/>
        <v>0</v>
      </c>
      <c r="M164" s="11">
        <f t="shared" si="7"/>
        <v>0</v>
      </c>
      <c r="N164" s="11">
        <f t="shared" si="8"/>
        <v>0</v>
      </c>
      <c r="O164" s="8" t="s">
        <v>3</v>
      </c>
    </row>
    <row r="165" spans="1:15" s="23" customFormat="1" ht="15.65" x14ac:dyDescent="0.3">
      <c r="A165" s="68" t="s">
        <v>63</v>
      </c>
      <c r="B165" s="27" t="s">
        <v>11</v>
      </c>
      <c r="C165" s="20" t="s">
        <v>140</v>
      </c>
      <c r="D165" s="20"/>
      <c r="E165" s="69" t="s">
        <v>4</v>
      </c>
      <c r="F165" s="22" t="s">
        <v>14</v>
      </c>
      <c r="G165" s="20" t="s">
        <v>109</v>
      </c>
      <c r="H165" s="22">
        <v>0</v>
      </c>
      <c r="I165" s="22">
        <v>0</v>
      </c>
      <c r="J165" s="22"/>
      <c r="K165" s="22"/>
      <c r="L165" s="11" t="e">
        <f t="shared" si="6"/>
        <v>#DIV/0!</v>
      </c>
      <c r="M165" s="11" t="e">
        <f t="shared" si="7"/>
        <v>#DIV/0!</v>
      </c>
      <c r="N165" s="11" t="e">
        <f t="shared" si="8"/>
        <v>#DIV/0!</v>
      </c>
      <c r="O165" s="8" t="s">
        <v>3</v>
      </c>
    </row>
    <row r="166" spans="1:15" s="23" customFormat="1" ht="15.65" x14ac:dyDescent="0.3">
      <c r="A166" s="68" t="s">
        <v>63</v>
      </c>
      <c r="B166" s="27" t="s">
        <v>125</v>
      </c>
      <c r="C166" s="20" t="s">
        <v>140</v>
      </c>
      <c r="D166" s="20"/>
      <c r="E166" s="69" t="s">
        <v>4</v>
      </c>
      <c r="F166" s="22" t="s">
        <v>14</v>
      </c>
      <c r="G166" s="20" t="s">
        <v>109</v>
      </c>
      <c r="H166" s="22">
        <v>0</v>
      </c>
      <c r="I166" s="22">
        <v>0</v>
      </c>
      <c r="J166" s="22"/>
      <c r="K166" s="22"/>
      <c r="L166" s="11" t="e">
        <f t="shared" si="6"/>
        <v>#DIV/0!</v>
      </c>
      <c r="M166" s="11" t="e">
        <f t="shared" si="7"/>
        <v>#DIV/0!</v>
      </c>
      <c r="N166" s="11" t="e">
        <f t="shared" si="8"/>
        <v>#DIV/0!</v>
      </c>
      <c r="O166" s="8" t="s">
        <v>3</v>
      </c>
    </row>
    <row r="167" spans="1:15" s="23" customFormat="1" ht="30.7" customHeight="1" x14ac:dyDescent="0.25">
      <c r="A167" s="68" t="s">
        <v>63</v>
      </c>
      <c r="B167" s="27" t="s">
        <v>121</v>
      </c>
      <c r="C167" s="17" t="s">
        <v>90</v>
      </c>
      <c r="D167" s="20"/>
      <c r="E167" s="22" t="s">
        <v>4</v>
      </c>
      <c r="F167" s="22" t="s">
        <v>14</v>
      </c>
      <c r="G167" s="20" t="s">
        <v>109</v>
      </c>
      <c r="H167" s="22">
        <v>0</v>
      </c>
      <c r="I167" s="22">
        <v>0</v>
      </c>
      <c r="J167" s="22">
        <v>0</v>
      </c>
      <c r="K167" s="22">
        <v>0</v>
      </c>
      <c r="L167" s="11" t="e">
        <f t="shared" si="6"/>
        <v>#DIV/0!</v>
      </c>
      <c r="M167" s="11" t="e">
        <f t="shared" si="7"/>
        <v>#DIV/0!</v>
      </c>
      <c r="N167" s="11" t="e">
        <f t="shared" si="8"/>
        <v>#DIV/0!</v>
      </c>
      <c r="O167" s="8" t="s">
        <v>299</v>
      </c>
    </row>
    <row r="168" spans="1:15" ht="43.2" x14ac:dyDescent="0.25">
      <c r="A168" s="8" t="s">
        <v>65</v>
      </c>
      <c r="B168" s="16" t="s">
        <v>141</v>
      </c>
      <c r="C168" s="17" t="s">
        <v>98</v>
      </c>
      <c r="D168" s="12"/>
      <c r="E168" s="13" t="s">
        <v>4</v>
      </c>
      <c r="F168" s="13" t="s">
        <v>298</v>
      </c>
      <c r="G168" s="17" t="s">
        <v>109</v>
      </c>
      <c r="H168" s="13">
        <v>11</v>
      </c>
      <c r="I168" s="13">
        <v>0</v>
      </c>
      <c r="J168" s="13">
        <v>0</v>
      </c>
      <c r="K168" s="13">
        <v>11</v>
      </c>
      <c r="L168" s="11">
        <f t="shared" si="6"/>
        <v>0</v>
      </c>
      <c r="M168" s="11">
        <f t="shared" si="7"/>
        <v>0</v>
      </c>
      <c r="N168" s="11">
        <f t="shared" si="8"/>
        <v>1</v>
      </c>
      <c r="O168" s="12" t="s">
        <v>142</v>
      </c>
    </row>
    <row r="169" spans="1:15" x14ac:dyDescent="0.25">
      <c r="A169" s="12" t="s">
        <v>73</v>
      </c>
      <c r="B169" s="14" t="s">
        <v>15</v>
      </c>
      <c r="C169" s="15" t="s">
        <v>87</v>
      </c>
      <c r="D169" s="8"/>
      <c r="E169" s="9" t="s">
        <v>4</v>
      </c>
      <c r="F169" s="9" t="s">
        <v>16</v>
      </c>
      <c r="G169" s="15" t="s">
        <v>105</v>
      </c>
      <c r="H169" s="9">
        <v>8</v>
      </c>
      <c r="I169" s="9">
        <v>7</v>
      </c>
      <c r="J169" s="9">
        <v>1</v>
      </c>
      <c r="K169" s="9"/>
      <c r="L169" s="11">
        <f t="shared" si="6"/>
        <v>0.875</v>
      </c>
      <c r="M169" s="11">
        <f t="shared" si="7"/>
        <v>0.125</v>
      </c>
      <c r="N169" s="11">
        <f t="shared" si="8"/>
        <v>0</v>
      </c>
      <c r="O169" s="12" t="s">
        <v>58</v>
      </c>
    </row>
    <row r="170" spans="1:15" ht="28.8" x14ac:dyDescent="0.25">
      <c r="A170" s="8" t="s">
        <v>37</v>
      </c>
      <c r="B170" s="61" t="s">
        <v>15</v>
      </c>
      <c r="C170" s="15" t="s">
        <v>87</v>
      </c>
      <c r="D170" s="8"/>
      <c r="E170" s="72" t="s">
        <v>4</v>
      </c>
      <c r="F170" s="60" t="s">
        <v>289</v>
      </c>
      <c r="G170" s="15" t="s">
        <v>109</v>
      </c>
      <c r="H170" s="10">
        <v>78</v>
      </c>
      <c r="I170" s="10">
        <v>0</v>
      </c>
      <c r="J170" s="10">
        <v>0</v>
      </c>
      <c r="K170" s="10">
        <v>78</v>
      </c>
      <c r="L170" s="11">
        <f t="shared" si="6"/>
        <v>0</v>
      </c>
      <c r="M170" s="11">
        <f t="shared" si="7"/>
        <v>0</v>
      </c>
      <c r="N170" s="11">
        <f t="shared" si="8"/>
        <v>1</v>
      </c>
      <c r="O170" s="40" t="s">
        <v>3</v>
      </c>
    </row>
    <row r="171" spans="1:15" ht="29.45" x14ac:dyDescent="0.3">
      <c r="A171" s="8" t="s">
        <v>82</v>
      </c>
      <c r="B171" s="50" t="s">
        <v>20</v>
      </c>
      <c r="C171" s="30" t="s">
        <v>99</v>
      </c>
      <c r="D171" s="73"/>
      <c r="E171" s="62" t="s">
        <v>4</v>
      </c>
      <c r="F171" s="10" t="s">
        <v>317</v>
      </c>
      <c r="G171" s="15" t="s">
        <v>116</v>
      </c>
      <c r="H171" s="74">
        <v>32</v>
      </c>
      <c r="I171" s="74">
        <v>32</v>
      </c>
      <c r="J171" s="74"/>
      <c r="K171" s="74"/>
      <c r="L171" s="11">
        <f t="shared" si="6"/>
        <v>1</v>
      </c>
      <c r="M171" s="11">
        <f t="shared" si="7"/>
        <v>0</v>
      </c>
      <c r="N171" s="11">
        <f t="shared" si="8"/>
        <v>0</v>
      </c>
      <c r="O171" s="10" t="s">
        <v>36</v>
      </c>
    </row>
    <row r="172" spans="1:15" ht="49.5" customHeight="1" x14ac:dyDescent="0.3">
      <c r="A172" s="40"/>
      <c r="B172" s="57" t="s">
        <v>22</v>
      </c>
      <c r="C172" s="30" t="s">
        <v>99</v>
      </c>
      <c r="D172" s="13"/>
      <c r="E172" s="64" t="s">
        <v>4</v>
      </c>
      <c r="F172" s="9" t="s">
        <v>109</v>
      </c>
      <c r="G172" s="15" t="s">
        <v>109</v>
      </c>
      <c r="H172" s="49">
        <v>9</v>
      </c>
      <c r="I172" s="49">
        <v>9</v>
      </c>
      <c r="J172" s="49"/>
      <c r="K172" s="49"/>
      <c r="L172" s="11">
        <f t="shared" si="6"/>
        <v>1</v>
      </c>
      <c r="M172" s="11">
        <f t="shared" si="7"/>
        <v>0</v>
      </c>
      <c r="N172" s="11">
        <f t="shared" si="8"/>
        <v>0</v>
      </c>
      <c r="O172" s="9" t="s">
        <v>36</v>
      </c>
    </row>
    <row r="173" spans="1:15" x14ac:dyDescent="0.25">
      <c r="A173" s="8" t="s">
        <v>67</v>
      </c>
      <c r="B173" s="14" t="s">
        <v>20</v>
      </c>
      <c r="C173" s="15" t="s">
        <v>87</v>
      </c>
      <c r="D173" s="8"/>
      <c r="E173" s="9" t="s">
        <v>4</v>
      </c>
      <c r="F173" s="9" t="s">
        <v>318</v>
      </c>
      <c r="G173" s="15" t="s">
        <v>109</v>
      </c>
      <c r="H173" s="9">
        <v>10</v>
      </c>
      <c r="I173" s="9">
        <v>3</v>
      </c>
      <c r="J173" s="9">
        <v>7</v>
      </c>
      <c r="K173" s="9"/>
      <c r="L173" s="11">
        <f t="shared" ref="L173:L225" si="9">I173/H173</f>
        <v>0.3</v>
      </c>
      <c r="M173" s="11">
        <f t="shared" ref="M173:M225" si="10">J173/H173</f>
        <v>0.7</v>
      </c>
      <c r="N173" s="11">
        <f t="shared" ref="N173:N225" si="11">K173/H173</f>
        <v>0</v>
      </c>
      <c r="O173" s="12" t="s">
        <v>27</v>
      </c>
    </row>
    <row r="174" spans="1:15" ht="28.8" x14ac:dyDescent="0.25">
      <c r="A174" s="19" t="s">
        <v>68</v>
      </c>
      <c r="B174" s="12" t="s">
        <v>135</v>
      </c>
      <c r="C174" s="17" t="s">
        <v>90</v>
      </c>
      <c r="D174" s="12"/>
      <c r="E174" s="59" t="s">
        <v>4</v>
      </c>
      <c r="F174" s="60" t="s">
        <v>320</v>
      </c>
      <c r="G174" s="17" t="s">
        <v>114</v>
      </c>
      <c r="H174" s="75">
        <v>11</v>
      </c>
      <c r="I174" s="75">
        <v>11</v>
      </c>
      <c r="J174" s="53"/>
      <c r="K174" s="53"/>
      <c r="L174" s="11">
        <f t="shared" si="9"/>
        <v>1</v>
      </c>
      <c r="M174" s="11">
        <f t="shared" si="10"/>
        <v>0</v>
      </c>
      <c r="N174" s="11">
        <f t="shared" si="11"/>
        <v>0</v>
      </c>
      <c r="O174" s="24" t="s">
        <v>36</v>
      </c>
    </row>
    <row r="175" spans="1:15" ht="28.8" x14ac:dyDescent="0.25">
      <c r="A175" s="19" t="s">
        <v>68</v>
      </c>
      <c r="B175" s="12" t="s">
        <v>135</v>
      </c>
      <c r="C175" s="17" t="s">
        <v>90</v>
      </c>
      <c r="D175" s="12"/>
      <c r="E175" s="55" t="s">
        <v>4</v>
      </c>
      <c r="F175" s="13" t="s">
        <v>69</v>
      </c>
      <c r="G175" s="17" t="s">
        <v>109</v>
      </c>
      <c r="H175" s="76">
        <v>3</v>
      </c>
      <c r="I175" s="76">
        <v>3</v>
      </c>
      <c r="J175" s="42"/>
      <c r="K175" s="42"/>
      <c r="L175" s="11">
        <f t="shared" si="9"/>
        <v>1</v>
      </c>
      <c r="M175" s="11">
        <f t="shared" si="10"/>
        <v>0</v>
      </c>
      <c r="N175" s="11">
        <f t="shared" si="11"/>
        <v>0</v>
      </c>
      <c r="O175" s="12" t="s">
        <v>36</v>
      </c>
    </row>
    <row r="176" spans="1:15" x14ac:dyDescent="0.25">
      <c r="A176" s="19" t="s">
        <v>68</v>
      </c>
      <c r="B176" s="8"/>
      <c r="C176" s="15"/>
      <c r="D176" s="15"/>
      <c r="E176" s="9"/>
      <c r="F176" s="9"/>
      <c r="G176" s="15"/>
      <c r="H176" s="9"/>
      <c r="I176" s="9"/>
      <c r="J176" s="9"/>
      <c r="K176" s="9"/>
      <c r="L176" s="11"/>
      <c r="M176" s="11"/>
      <c r="N176" s="11"/>
      <c r="O176" s="8"/>
    </row>
    <row r="177" spans="1:15" x14ac:dyDescent="0.25">
      <c r="A177" s="8" t="s">
        <v>70</v>
      </c>
      <c r="B177" s="14" t="s">
        <v>20</v>
      </c>
      <c r="C177" s="15" t="s">
        <v>87</v>
      </c>
      <c r="D177" s="15"/>
      <c r="E177" s="9" t="s">
        <v>4</v>
      </c>
      <c r="F177" s="9" t="s">
        <v>14</v>
      </c>
      <c r="G177" s="15" t="s">
        <v>109</v>
      </c>
      <c r="H177" s="9">
        <v>13</v>
      </c>
      <c r="I177" s="9">
        <v>0</v>
      </c>
      <c r="J177" s="9"/>
      <c r="K177" s="9"/>
      <c r="L177" s="11">
        <f t="shared" si="9"/>
        <v>0</v>
      </c>
      <c r="M177" s="11">
        <f t="shared" si="10"/>
        <v>0</v>
      </c>
      <c r="N177" s="11">
        <f t="shared" si="11"/>
        <v>0</v>
      </c>
      <c r="O177" s="8" t="s">
        <v>13</v>
      </c>
    </row>
    <row r="178" spans="1:15" x14ac:dyDescent="0.25">
      <c r="A178" s="8" t="s">
        <v>143</v>
      </c>
      <c r="B178" s="14" t="s">
        <v>20</v>
      </c>
      <c r="C178" s="15" t="s">
        <v>87</v>
      </c>
      <c r="D178" s="15"/>
      <c r="E178" s="9" t="s">
        <v>4</v>
      </c>
      <c r="F178" s="9" t="s">
        <v>14</v>
      </c>
      <c r="G178" s="15" t="s">
        <v>109</v>
      </c>
      <c r="H178" s="9">
        <v>19</v>
      </c>
      <c r="I178" s="9">
        <v>1</v>
      </c>
      <c r="J178" s="9">
        <v>18</v>
      </c>
      <c r="K178" s="9"/>
      <c r="L178" s="11">
        <f t="shared" si="9"/>
        <v>5.2631578947368418E-2</v>
      </c>
      <c r="M178" s="11">
        <f t="shared" si="10"/>
        <v>0.94736842105263153</v>
      </c>
      <c r="N178" s="11">
        <f t="shared" si="11"/>
        <v>0</v>
      </c>
      <c r="O178" s="8" t="s">
        <v>13</v>
      </c>
    </row>
    <row r="179" spans="1:15" ht="28.8" x14ac:dyDescent="0.25">
      <c r="A179" s="12" t="s">
        <v>83</v>
      </c>
      <c r="B179" s="14" t="s">
        <v>39</v>
      </c>
      <c r="C179" s="17" t="s">
        <v>225</v>
      </c>
      <c r="D179" s="15" t="s">
        <v>220</v>
      </c>
      <c r="E179" s="9" t="s">
        <v>4</v>
      </c>
      <c r="F179" s="13" t="s">
        <v>319</v>
      </c>
      <c r="G179" s="15" t="s">
        <v>110</v>
      </c>
      <c r="H179" s="13">
        <v>6</v>
      </c>
      <c r="I179" s="9">
        <v>0</v>
      </c>
      <c r="J179" s="9">
        <v>0</v>
      </c>
      <c r="K179" s="9">
        <v>6</v>
      </c>
      <c r="L179" s="11">
        <f t="shared" si="9"/>
        <v>0</v>
      </c>
      <c r="M179" s="11">
        <f t="shared" si="10"/>
        <v>0</v>
      </c>
      <c r="N179" s="11">
        <f t="shared" si="11"/>
        <v>1</v>
      </c>
      <c r="O179" s="12" t="s">
        <v>3</v>
      </c>
    </row>
    <row r="180" spans="1:15" ht="28.8" x14ac:dyDescent="0.25">
      <c r="A180" s="12"/>
      <c r="B180" s="14" t="s">
        <v>39</v>
      </c>
      <c r="C180" s="17" t="s">
        <v>225</v>
      </c>
      <c r="D180" s="56" t="s">
        <v>222</v>
      </c>
      <c r="E180" s="77" t="s">
        <v>4</v>
      </c>
      <c r="F180" s="13" t="s">
        <v>319</v>
      </c>
      <c r="G180" s="15" t="s">
        <v>110</v>
      </c>
      <c r="H180" s="13">
        <v>12</v>
      </c>
      <c r="I180" s="9">
        <v>0</v>
      </c>
      <c r="J180" s="45">
        <v>0</v>
      </c>
      <c r="K180" s="45">
        <v>12</v>
      </c>
      <c r="L180" s="11">
        <f t="shared" si="9"/>
        <v>0</v>
      </c>
      <c r="M180" s="11">
        <f t="shared" si="10"/>
        <v>0</v>
      </c>
      <c r="N180" s="11">
        <f t="shared" si="11"/>
        <v>1</v>
      </c>
      <c r="O180" s="12" t="s">
        <v>3</v>
      </c>
    </row>
    <row r="181" spans="1:15" ht="43.2" x14ac:dyDescent="0.25">
      <c r="A181" s="12"/>
      <c r="B181" s="14" t="s">
        <v>39</v>
      </c>
      <c r="C181" s="17" t="s">
        <v>225</v>
      </c>
      <c r="D181" s="56" t="s">
        <v>223</v>
      </c>
      <c r="E181" s="77" t="s">
        <v>4</v>
      </c>
      <c r="F181" s="13" t="s">
        <v>319</v>
      </c>
      <c r="G181" s="15" t="s">
        <v>110</v>
      </c>
      <c r="H181" s="13">
        <v>20</v>
      </c>
      <c r="I181" s="9">
        <v>0</v>
      </c>
      <c r="J181" s="45">
        <v>0</v>
      </c>
      <c r="K181" s="45">
        <v>20</v>
      </c>
      <c r="L181" s="11">
        <f t="shared" si="9"/>
        <v>0</v>
      </c>
      <c r="M181" s="11">
        <f t="shared" si="10"/>
        <v>0</v>
      </c>
      <c r="N181" s="11">
        <f t="shared" si="11"/>
        <v>1</v>
      </c>
      <c r="O181" s="12" t="s">
        <v>3</v>
      </c>
    </row>
    <row r="182" spans="1:15" ht="28.8" x14ac:dyDescent="0.25">
      <c r="A182" s="12" t="s">
        <v>83</v>
      </c>
      <c r="B182" s="8" t="s">
        <v>22</v>
      </c>
      <c r="C182" s="17" t="s">
        <v>225</v>
      </c>
      <c r="D182" s="56"/>
      <c r="E182" s="77" t="s">
        <v>4</v>
      </c>
      <c r="F182" s="13" t="s">
        <v>221</v>
      </c>
      <c r="G182" s="15" t="s">
        <v>110</v>
      </c>
      <c r="H182" s="9">
        <v>2</v>
      </c>
      <c r="I182" s="9">
        <v>0</v>
      </c>
      <c r="J182" s="45">
        <v>1</v>
      </c>
      <c r="K182" s="45">
        <v>1</v>
      </c>
      <c r="L182" s="11">
        <f t="shared" si="9"/>
        <v>0</v>
      </c>
      <c r="M182" s="11">
        <f t="shared" si="10"/>
        <v>0.5</v>
      </c>
      <c r="N182" s="11">
        <f t="shared" si="11"/>
        <v>0.5</v>
      </c>
      <c r="O182" s="78" t="s">
        <v>3</v>
      </c>
    </row>
    <row r="183" spans="1:15" x14ac:dyDescent="0.25">
      <c r="A183" s="79" t="s">
        <v>84</v>
      </c>
      <c r="B183" s="80" t="s">
        <v>22</v>
      </c>
      <c r="C183" s="8" t="s">
        <v>96</v>
      </c>
      <c r="D183" s="8" t="s">
        <v>153</v>
      </c>
      <c r="E183" s="9" t="s">
        <v>4</v>
      </c>
      <c r="F183" s="9" t="s">
        <v>14</v>
      </c>
      <c r="G183" s="8" t="s">
        <v>109</v>
      </c>
      <c r="H183" s="9">
        <v>42</v>
      </c>
      <c r="I183" s="9">
        <v>40</v>
      </c>
      <c r="J183" s="9">
        <v>2</v>
      </c>
      <c r="K183" s="9">
        <v>0</v>
      </c>
      <c r="L183" s="11">
        <f t="shared" si="9"/>
        <v>0.95238095238095233</v>
      </c>
      <c r="M183" s="11">
        <f t="shared" si="10"/>
        <v>4.7619047619047616E-2</v>
      </c>
      <c r="N183" s="11">
        <f t="shared" si="11"/>
        <v>0</v>
      </c>
      <c r="O183" s="12" t="s">
        <v>27</v>
      </c>
    </row>
    <row r="184" spans="1:15" x14ac:dyDescent="0.25">
      <c r="A184" s="79" t="s">
        <v>235</v>
      </c>
      <c r="B184" s="8" t="s">
        <v>20</v>
      </c>
      <c r="C184" s="8" t="s">
        <v>87</v>
      </c>
      <c r="D184" s="8"/>
      <c r="E184" s="9" t="s">
        <v>4</v>
      </c>
      <c r="F184" s="9" t="s">
        <v>236</v>
      </c>
      <c r="G184" s="8" t="s">
        <v>109</v>
      </c>
      <c r="H184" s="9">
        <v>16</v>
      </c>
      <c r="I184" s="9">
        <v>0</v>
      </c>
      <c r="J184" s="9">
        <v>16</v>
      </c>
      <c r="K184" s="9">
        <v>0</v>
      </c>
      <c r="L184" s="11">
        <f t="shared" si="9"/>
        <v>0</v>
      </c>
      <c r="M184" s="11">
        <f t="shared" si="10"/>
        <v>1</v>
      </c>
      <c r="N184" s="11">
        <f t="shared" si="11"/>
        <v>0</v>
      </c>
      <c r="O184" s="12" t="s">
        <v>13</v>
      </c>
    </row>
    <row r="185" spans="1:15" x14ac:dyDescent="0.25">
      <c r="A185" s="79" t="s">
        <v>237</v>
      </c>
      <c r="B185" s="8" t="s">
        <v>20</v>
      </c>
      <c r="C185" s="8" t="s">
        <v>87</v>
      </c>
      <c r="D185" s="8"/>
      <c r="E185" s="9" t="s">
        <v>4</v>
      </c>
      <c r="F185" s="9" t="s">
        <v>18</v>
      </c>
      <c r="G185" s="8" t="s">
        <v>109</v>
      </c>
      <c r="H185" s="9">
        <v>18</v>
      </c>
      <c r="I185" s="9">
        <v>0</v>
      </c>
      <c r="J185" s="9">
        <v>18</v>
      </c>
      <c r="K185" s="9">
        <v>0</v>
      </c>
      <c r="L185" s="11">
        <f t="shared" si="9"/>
        <v>0</v>
      </c>
      <c r="M185" s="11">
        <f t="shared" si="10"/>
        <v>1</v>
      </c>
      <c r="N185" s="11">
        <f t="shared" si="11"/>
        <v>0</v>
      </c>
      <c r="O185" s="12" t="s">
        <v>13</v>
      </c>
    </row>
    <row r="186" spans="1:15" x14ac:dyDescent="0.25">
      <c r="A186" s="79" t="s">
        <v>238</v>
      </c>
      <c r="B186" s="8" t="s">
        <v>20</v>
      </c>
      <c r="C186" s="8" t="s">
        <v>87</v>
      </c>
      <c r="D186" s="8"/>
      <c r="E186" s="9" t="s">
        <v>4</v>
      </c>
      <c r="F186" s="9" t="s">
        <v>35</v>
      </c>
      <c r="G186" s="8" t="s">
        <v>109</v>
      </c>
      <c r="H186" s="9">
        <v>14</v>
      </c>
      <c r="I186" s="9">
        <v>0</v>
      </c>
      <c r="J186" s="9">
        <v>14</v>
      </c>
      <c r="K186" s="9">
        <v>0</v>
      </c>
      <c r="L186" s="11">
        <f t="shared" si="9"/>
        <v>0</v>
      </c>
      <c r="M186" s="11">
        <f t="shared" si="10"/>
        <v>1</v>
      </c>
      <c r="N186" s="11">
        <f t="shared" si="11"/>
        <v>0</v>
      </c>
      <c r="O186" s="12" t="s">
        <v>13</v>
      </c>
    </row>
    <row r="187" spans="1:15" x14ac:dyDescent="0.25">
      <c r="A187" s="79" t="s">
        <v>239</v>
      </c>
      <c r="B187" s="8" t="s">
        <v>20</v>
      </c>
      <c r="C187" s="8" t="s">
        <v>87</v>
      </c>
      <c r="D187" s="8"/>
      <c r="E187" s="9" t="s">
        <v>4</v>
      </c>
      <c r="F187" s="9" t="s">
        <v>240</v>
      </c>
      <c r="G187" s="8" t="s">
        <v>195</v>
      </c>
      <c r="H187" s="9">
        <v>15</v>
      </c>
      <c r="I187" s="9">
        <v>2</v>
      </c>
      <c r="J187" s="9">
        <v>13</v>
      </c>
      <c r="K187" s="9">
        <v>0</v>
      </c>
      <c r="L187" s="11">
        <f t="shared" si="9"/>
        <v>0.13333333333333333</v>
      </c>
      <c r="M187" s="11">
        <f t="shared" si="10"/>
        <v>0.8666666666666667</v>
      </c>
      <c r="N187" s="11">
        <f t="shared" si="11"/>
        <v>0</v>
      </c>
      <c r="O187" s="12" t="s">
        <v>27</v>
      </c>
    </row>
    <row r="188" spans="1:15" x14ac:dyDescent="0.25">
      <c r="A188" s="79" t="s">
        <v>241</v>
      </c>
      <c r="B188" s="8" t="s">
        <v>20</v>
      </c>
      <c r="C188" s="8" t="s">
        <v>87</v>
      </c>
      <c r="D188" s="8"/>
      <c r="E188" s="9" t="s">
        <v>4</v>
      </c>
      <c r="F188" s="9" t="s">
        <v>35</v>
      </c>
      <c r="G188" s="8" t="s">
        <v>109</v>
      </c>
      <c r="H188" s="9">
        <v>11</v>
      </c>
      <c r="I188" s="9">
        <v>0</v>
      </c>
      <c r="J188" s="9">
        <v>11</v>
      </c>
      <c r="K188" s="9">
        <v>0</v>
      </c>
      <c r="L188" s="11">
        <f t="shared" si="9"/>
        <v>0</v>
      </c>
      <c r="M188" s="11">
        <f t="shared" si="10"/>
        <v>1</v>
      </c>
      <c r="N188" s="11">
        <f t="shared" si="11"/>
        <v>0</v>
      </c>
      <c r="O188" s="12" t="s">
        <v>13</v>
      </c>
    </row>
    <row r="189" spans="1:15" x14ac:dyDescent="0.25">
      <c r="A189" s="79" t="s">
        <v>242</v>
      </c>
      <c r="B189" s="8" t="s">
        <v>20</v>
      </c>
      <c r="C189" s="8" t="s">
        <v>87</v>
      </c>
      <c r="D189" s="8"/>
      <c r="E189" s="9" t="s">
        <v>4</v>
      </c>
      <c r="F189" s="9" t="s">
        <v>14</v>
      </c>
      <c r="G189" s="8" t="s">
        <v>109</v>
      </c>
      <c r="H189" s="9">
        <v>19</v>
      </c>
      <c r="I189" s="9">
        <v>0</v>
      </c>
      <c r="J189" s="9">
        <v>19</v>
      </c>
      <c r="K189" s="9">
        <v>0</v>
      </c>
      <c r="L189" s="11">
        <f t="shared" si="9"/>
        <v>0</v>
      </c>
      <c r="M189" s="11">
        <f t="shared" si="10"/>
        <v>1</v>
      </c>
      <c r="N189" s="11">
        <f t="shared" si="11"/>
        <v>0</v>
      </c>
      <c r="O189" s="12" t="s">
        <v>13</v>
      </c>
    </row>
    <row r="190" spans="1:15" x14ac:dyDescent="0.25">
      <c r="A190" s="79" t="s">
        <v>243</v>
      </c>
      <c r="B190" s="8" t="s">
        <v>20</v>
      </c>
      <c r="C190" s="8" t="s">
        <v>87</v>
      </c>
      <c r="D190" s="8"/>
      <c r="E190" s="9" t="s">
        <v>4</v>
      </c>
      <c r="F190" s="9" t="s">
        <v>14</v>
      </c>
      <c r="G190" s="8" t="s">
        <v>109</v>
      </c>
      <c r="H190" s="9">
        <v>15</v>
      </c>
      <c r="I190" s="9">
        <v>0</v>
      </c>
      <c r="J190" s="9">
        <v>15</v>
      </c>
      <c r="K190" s="9">
        <v>0</v>
      </c>
      <c r="L190" s="11">
        <f t="shared" si="9"/>
        <v>0</v>
      </c>
      <c r="M190" s="11">
        <f t="shared" si="10"/>
        <v>1</v>
      </c>
      <c r="N190" s="11">
        <f t="shared" si="11"/>
        <v>0</v>
      </c>
      <c r="O190" s="12" t="s">
        <v>13</v>
      </c>
    </row>
    <row r="191" spans="1:15" x14ac:dyDescent="0.25">
      <c r="A191" s="79" t="s">
        <v>244</v>
      </c>
      <c r="B191" s="8" t="s">
        <v>20</v>
      </c>
      <c r="C191" s="8" t="s">
        <v>87</v>
      </c>
      <c r="D191" s="8"/>
      <c r="E191" s="9" t="s">
        <v>4</v>
      </c>
      <c r="F191" s="9" t="s">
        <v>48</v>
      </c>
      <c r="G191" s="8" t="s">
        <v>111</v>
      </c>
      <c r="H191" s="9">
        <v>16</v>
      </c>
      <c r="I191" s="9">
        <v>0</v>
      </c>
      <c r="J191" s="9">
        <v>16</v>
      </c>
      <c r="K191" s="9">
        <v>0</v>
      </c>
      <c r="L191" s="11">
        <f t="shared" si="9"/>
        <v>0</v>
      </c>
      <c r="M191" s="11">
        <f t="shared" si="10"/>
        <v>1</v>
      </c>
      <c r="N191" s="11">
        <f t="shared" si="11"/>
        <v>0</v>
      </c>
      <c r="O191" s="12" t="s">
        <v>13</v>
      </c>
    </row>
    <row r="192" spans="1:15" x14ac:dyDescent="0.25">
      <c r="A192" s="79" t="s">
        <v>245</v>
      </c>
      <c r="B192" s="8" t="s">
        <v>20</v>
      </c>
      <c r="C192" s="8" t="s">
        <v>87</v>
      </c>
      <c r="D192" s="8"/>
      <c r="E192" s="9" t="s">
        <v>4</v>
      </c>
      <c r="F192" s="9" t="s">
        <v>246</v>
      </c>
      <c r="G192" s="8" t="s">
        <v>179</v>
      </c>
      <c r="H192" s="9">
        <v>20</v>
      </c>
      <c r="I192" s="9">
        <v>0</v>
      </c>
      <c r="J192" s="9">
        <v>20</v>
      </c>
      <c r="K192" s="9">
        <v>0</v>
      </c>
      <c r="L192" s="11">
        <f t="shared" si="9"/>
        <v>0</v>
      </c>
      <c r="M192" s="11">
        <f t="shared" si="10"/>
        <v>1</v>
      </c>
      <c r="N192" s="11">
        <f t="shared" si="11"/>
        <v>0</v>
      </c>
      <c r="O192" s="12" t="s">
        <v>13</v>
      </c>
    </row>
    <row r="193" spans="1:15" x14ac:dyDescent="0.25">
      <c r="A193" s="79" t="s">
        <v>247</v>
      </c>
      <c r="B193" s="8" t="s">
        <v>20</v>
      </c>
      <c r="C193" s="8" t="s">
        <v>87</v>
      </c>
      <c r="D193" s="8"/>
      <c r="E193" s="9" t="s">
        <v>4</v>
      </c>
      <c r="F193" s="9" t="s">
        <v>248</v>
      </c>
      <c r="G193" s="8" t="s">
        <v>109</v>
      </c>
      <c r="H193" s="9">
        <v>15</v>
      </c>
      <c r="I193" s="9">
        <v>0</v>
      </c>
      <c r="J193" s="9">
        <v>15</v>
      </c>
      <c r="K193" s="9">
        <v>0</v>
      </c>
      <c r="L193" s="11">
        <f t="shared" si="9"/>
        <v>0</v>
      </c>
      <c r="M193" s="11">
        <f t="shared" si="10"/>
        <v>1</v>
      </c>
      <c r="N193" s="11">
        <f t="shared" si="11"/>
        <v>0</v>
      </c>
      <c r="O193" s="12" t="s">
        <v>13</v>
      </c>
    </row>
    <row r="194" spans="1:15" x14ac:dyDescent="0.25">
      <c r="A194" s="79" t="s">
        <v>249</v>
      </c>
      <c r="B194" s="8" t="s">
        <v>20</v>
      </c>
      <c r="C194" s="8" t="s">
        <v>87</v>
      </c>
      <c r="D194" s="8"/>
      <c r="E194" s="9" t="s">
        <v>4</v>
      </c>
      <c r="F194" s="9" t="s">
        <v>35</v>
      </c>
      <c r="G194" s="8" t="s">
        <v>109</v>
      </c>
      <c r="H194" s="9">
        <v>16</v>
      </c>
      <c r="I194" s="9">
        <v>0</v>
      </c>
      <c r="J194" s="9">
        <v>16</v>
      </c>
      <c r="K194" s="9">
        <v>0</v>
      </c>
      <c r="L194" s="11">
        <f t="shared" si="9"/>
        <v>0</v>
      </c>
      <c r="M194" s="11">
        <f t="shared" si="10"/>
        <v>1</v>
      </c>
      <c r="N194" s="11">
        <f t="shared" si="11"/>
        <v>0</v>
      </c>
      <c r="O194" s="12" t="s">
        <v>13</v>
      </c>
    </row>
    <row r="195" spans="1:15" x14ac:dyDescent="0.25">
      <c r="A195" s="79" t="s">
        <v>250</v>
      </c>
      <c r="B195" s="8" t="s">
        <v>20</v>
      </c>
      <c r="C195" s="8" t="s">
        <v>87</v>
      </c>
      <c r="D195" s="8"/>
      <c r="E195" s="9" t="s">
        <v>4</v>
      </c>
      <c r="F195" s="9" t="s">
        <v>12</v>
      </c>
      <c r="G195" s="8" t="s">
        <v>112</v>
      </c>
      <c r="H195" s="9">
        <v>20</v>
      </c>
      <c r="I195" s="9">
        <v>0</v>
      </c>
      <c r="J195" s="9">
        <v>20</v>
      </c>
      <c r="K195" s="9">
        <v>0</v>
      </c>
      <c r="L195" s="11">
        <f t="shared" si="9"/>
        <v>0</v>
      </c>
      <c r="M195" s="11">
        <f t="shared" si="10"/>
        <v>1</v>
      </c>
      <c r="N195" s="11">
        <f t="shared" si="11"/>
        <v>0</v>
      </c>
      <c r="O195" s="12" t="s">
        <v>13</v>
      </c>
    </row>
    <row r="196" spans="1:15" x14ac:dyDescent="0.25">
      <c r="A196" s="79" t="s">
        <v>251</v>
      </c>
      <c r="B196" s="8" t="s">
        <v>20</v>
      </c>
      <c r="C196" s="8" t="s">
        <v>87</v>
      </c>
      <c r="D196" s="8"/>
      <c r="E196" s="9" t="s">
        <v>4</v>
      </c>
      <c r="F196" s="9" t="s">
        <v>252</v>
      </c>
      <c r="G196" s="8" t="s">
        <v>177</v>
      </c>
      <c r="H196" s="9">
        <v>14</v>
      </c>
      <c r="I196" s="9">
        <v>0</v>
      </c>
      <c r="J196" s="9">
        <v>14</v>
      </c>
      <c r="K196" s="9">
        <v>0</v>
      </c>
      <c r="L196" s="11">
        <f t="shared" si="9"/>
        <v>0</v>
      </c>
      <c r="M196" s="11">
        <f t="shared" si="10"/>
        <v>1</v>
      </c>
      <c r="N196" s="11">
        <f t="shared" si="11"/>
        <v>0</v>
      </c>
      <c r="O196" s="12" t="s">
        <v>13</v>
      </c>
    </row>
    <row r="197" spans="1:15" x14ac:dyDescent="0.25">
      <c r="A197" s="79" t="s">
        <v>253</v>
      </c>
      <c r="B197" s="8" t="s">
        <v>20</v>
      </c>
      <c r="C197" s="8" t="s">
        <v>87</v>
      </c>
      <c r="D197" s="8"/>
      <c r="E197" s="9" t="s">
        <v>4</v>
      </c>
      <c r="F197" s="9" t="s">
        <v>248</v>
      </c>
      <c r="G197" s="8" t="s">
        <v>109</v>
      </c>
      <c r="H197" s="9">
        <v>11</v>
      </c>
      <c r="I197" s="9">
        <v>0</v>
      </c>
      <c r="J197" s="9">
        <v>11</v>
      </c>
      <c r="K197" s="9">
        <v>0</v>
      </c>
      <c r="L197" s="11">
        <f t="shared" si="9"/>
        <v>0</v>
      </c>
      <c r="M197" s="11">
        <f t="shared" si="10"/>
        <v>1</v>
      </c>
      <c r="N197" s="11">
        <f t="shared" si="11"/>
        <v>0</v>
      </c>
      <c r="O197" s="12" t="s">
        <v>13</v>
      </c>
    </row>
    <row r="198" spans="1:15" x14ac:dyDescent="0.25">
      <c r="A198" s="79" t="s">
        <v>254</v>
      </c>
      <c r="B198" s="8" t="s">
        <v>20</v>
      </c>
      <c r="C198" s="8" t="s">
        <v>87</v>
      </c>
      <c r="D198" s="8"/>
      <c r="E198" s="9" t="s">
        <v>4</v>
      </c>
      <c r="F198" s="9" t="s">
        <v>184</v>
      </c>
      <c r="G198" s="8" t="s">
        <v>182</v>
      </c>
      <c r="H198" s="9">
        <v>49</v>
      </c>
      <c r="I198" s="9">
        <v>0</v>
      </c>
      <c r="J198" s="9">
        <v>49</v>
      </c>
      <c r="K198" s="9">
        <v>0</v>
      </c>
      <c r="L198" s="11">
        <f t="shared" si="9"/>
        <v>0</v>
      </c>
      <c r="M198" s="11">
        <f t="shared" si="10"/>
        <v>1</v>
      </c>
      <c r="N198" s="11">
        <f t="shared" si="11"/>
        <v>0</v>
      </c>
      <c r="O198" s="12" t="s">
        <v>13</v>
      </c>
    </row>
    <row r="199" spans="1:15" x14ac:dyDescent="0.25">
      <c r="A199" s="79" t="s">
        <v>255</v>
      </c>
      <c r="B199" s="8" t="s">
        <v>20</v>
      </c>
      <c r="C199" s="8" t="s">
        <v>87</v>
      </c>
      <c r="D199" s="8"/>
      <c r="E199" s="9" t="s">
        <v>4</v>
      </c>
      <c r="F199" s="9" t="s">
        <v>256</v>
      </c>
      <c r="G199" s="8" t="s">
        <v>193</v>
      </c>
      <c r="H199" s="9">
        <v>19</v>
      </c>
      <c r="I199" s="9">
        <v>0</v>
      </c>
      <c r="J199" s="9">
        <v>19</v>
      </c>
      <c r="K199" s="9">
        <v>0</v>
      </c>
      <c r="L199" s="11">
        <f t="shared" si="9"/>
        <v>0</v>
      </c>
      <c r="M199" s="11">
        <f t="shared" si="10"/>
        <v>1</v>
      </c>
      <c r="N199" s="11">
        <f t="shared" si="11"/>
        <v>0</v>
      </c>
      <c r="O199" s="12" t="s">
        <v>13</v>
      </c>
    </row>
    <row r="200" spans="1:15" x14ac:dyDescent="0.25">
      <c r="A200" s="79" t="s">
        <v>255</v>
      </c>
      <c r="B200" s="8" t="s">
        <v>15</v>
      </c>
      <c r="C200" s="8" t="s">
        <v>87</v>
      </c>
      <c r="D200" s="8"/>
      <c r="E200" s="9" t="s">
        <v>4</v>
      </c>
      <c r="F200" s="9" t="s">
        <v>256</v>
      </c>
      <c r="G200" s="8" t="s">
        <v>193</v>
      </c>
      <c r="H200" s="9">
        <v>0</v>
      </c>
      <c r="I200" s="9">
        <v>0</v>
      </c>
      <c r="J200" s="9">
        <v>0</v>
      </c>
      <c r="K200" s="9">
        <v>0</v>
      </c>
      <c r="L200" s="11" t="e">
        <f t="shared" si="9"/>
        <v>#DIV/0!</v>
      </c>
      <c r="M200" s="11" t="e">
        <f t="shared" si="10"/>
        <v>#DIV/0!</v>
      </c>
      <c r="N200" s="11" t="e">
        <f t="shared" si="11"/>
        <v>#DIV/0!</v>
      </c>
      <c r="O200" s="12" t="s">
        <v>311</v>
      </c>
    </row>
    <row r="201" spans="1:15" x14ac:dyDescent="0.25">
      <c r="A201" s="79" t="s">
        <v>260</v>
      </c>
      <c r="B201" s="8" t="s">
        <v>20</v>
      </c>
      <c r="C201" s="8" t="s">
        <v>87</v>
      </c>
      <c r="D201" s="8"/>
      <c r="E201" s="9" t="s">
        <v>4</v>
      </c>
      <c r="F201" s="9" t="s">
        <v>258</v>
      </c>
      <c r="G201" s="8" t="s">
        <v>107</v>
      </c>
      <c r="H201" s="9">
        <v>40</v>
      </c>
      <c r="I201" s="9">
        <v>0</v>
      </c>
      <c r="J201" s="9">
        <v>40</v>
      </c>
      <c r="K201" s="9">
        <v>0</v>
      </c>
      <c r="L201" s="11">
        <f t="shared" si="9"/>
        <v>0</v>
      </c>
      <c r="M201" s="11">
        <f t="shared" si="10"/>
        <v>1</v>
      </c>
      <c r="N201" s="11">
        <f t="shared" si="11"/>
        <v>0</v>
      </c>
      <c r="O201" s="12" t="s">
        <v>13</v>
      </c>
    </row>
    <row r="202" spans="1:15" x14ac:dyDescent="0.25">
      <c r="A202" s="79" t="s">
        <v>260</v>
      </c>
      <c r="B202" s="8" t="s">
        <v>15</v>
      </c>
      <c r="C202" s="8" t="s">
        <v>87</v>
      </c>
      <c r="D202" s="8"/>
      <c r="E202" s="9" t="s">
        <v>4</v>
      </c>
      <c r="F202" s="9" t="s">
        <v>258</v>
      </c>
      <c r="G202" s="8" t="s">
        <v>107</v>
      </c>
      <c r="H202" s="9">
        <v>0</v>
      </c>
      <c r="I202" s="9">
        <v>0</v>
      </c>
      <c r="J202" s="9">
        <v>0</v>
      </c>
      <c r="K202" s="9">
        <v>0</v>
      </c>
      <c r="L202" s="11" t="e">
        <f t="shared" si="9"/>
        <v>#DIV/0!</v>
      </c>
      <c r="M202" s="11" t="e">
        <f t="shared" si="10"/>
        <v>#DIV/0!</v>
      </c>
      <c r="N202" s="11" t="e">
        <f t="shared" si="11"/>
        <v>#DIV/0!</v>
      </c>
      <c r="O202" s="12" t="s">
        <v>311</v>
      </c>
    </row>
    <row r="203" spans="1:15" ht="28.8" x14ac:dyDescent="0.25">
      <c r="A203" s="79" t="s">
        <v>259</v>
      </c>
      <c r="B203" s="8" t="s">
        <v>20</v>
      </c>
      <c r="C203" s="8" t="s">
        <v>87</v>
      </c>
      <c r="D203" s="28" t="s">
        <v>290</v>
      </c>
      <c r="E203" s="9" t="s">
        <v>4</v>
      </c>
      <c r="F203" s="9" t="s">
        <v>261</v>
      </c>
      <c r="G203" s="8" t="s">
        <v>108</v>
      </c>
      <c r="H203" s="9">
        <v>15</v>
      </c>
      <c r="I203" s="9">
        <v>7</v>
      </c>
      <c r="J203" s="9">
        <v>8</v>
      </c>
      <c r="K203" s="9">
        <v>0</v>
      </c>
      <c r="L203" s="11">
        <f t="shared" si="9"/>
        <v>0.46666666666666667</v>
      </c>
      <c r="M203" s="11">
        <f t="shared" si="10"/>
        <v>0.53333333333333333</v>
      </c>
      <c r="N203" s="11">
        <f t="shared" si="11"/>
        <v>0</v>
      </c>
      <c r="O203" s="12" t="s">
        <v>27</v>
      </c>
    </row>
    <row r="204" spans="1:15" ht="28.8" x14ac:dyDescent="0.25">
      <c r="A204" s="79" t="s">
        <v>262</v>
      </c>
      <c r="B204" s="8" t="s">
        <v>20</v>
      </c>
      <c r="C204" s="8" t="s">
        <v>87</v>
      </c>
      <c r="D204" s="8"/>
      <c r="E204" s="9" t="s">
        <v>4</v>
      </c>
      <c r="F204" s="9" t="s">
        <v>263</v>
      </c>
      <c r="G204" s="8" t="s">
        <v>157</v>
      </c>
      <c r="H204" s="9">
        <v>20</v>
      </c>
      <c r="I204" s="9">
        <v>0</v>
      </c>
      <c r="J204" s="9">
        <v>20</v>
      </c>
      <c r="K204" s="9">
        <v>0</v>
      </c>
      <c r="L204" s="11">
        <f t="shared" si="9"/>
        <v>0</v>
      </c>
      <c r="M204" s="11">
        <f t="shared" si="10"/>
        <v>1</v>
      </c>
      <c r="N204" s="11">
        <f t="shared" si="11"/>
        <v>0</v>
      </c>
      <c r="O204" s="12" t="s">
        <v>13</v>
      </c>
    </row>
    <row r="205" spans="1:15" x14ac:dyDescent="0.25">
      <c r="A205" s="79" t="s">
        <v>265</v>
      </c>
      <c r="B205" s="8" t="s">
        <v>20</v>
      </c>
      <c r="C205" s="8" t="s">
        <v>87</v>
      </c>
      <c r="D205" s="8"/>
      <c r="E205" s="9" t="s">
        <v>4</v>
      </c>
      <c r="F205" s="9" t="s">
        <v>264</v>
      </c>
      <c r="G205" s="8" t="s">
        <v>177</v>
      </c>
      <c r="H205" s="9">
        <v>20</v>
      </c>
      <c r="I205" s="9">
        <v>0</v>
      </c>
      <c r="J205" s="9">
        <v>20</v>
      </c>
      <c r="K205" s="9">
        <v>0</v>
      </c>
      <c r="L205" s="11">
        <f t="shared" si="9"/>
        <v>0</v>
      </c>
      <c r="M205" s="11">
        <f t="shared" si="10"/>
        <v>1</v>
      </c>
      <c r="N205" s="11">
        <f t="shared" si="11"/>
        <v>0</v>
      </c>
      <c r="O205" s="12" t="s">
        <v>13</v>
      </c>
    </row>
    <row r="206" spans="1:15" x14ac:dyDescent="0.25">
      <c r="A206" s="79" t="s">
        <v>266</v>
      </c>
      <c r="B206" s="8" t="s">
        <v>20</v>
      </c>
      <c r="C206" s="8" t="s">
        <v>87</v>
      </c>
      <c r="D206" s="8"/>
      <c r="E206" s="9" t="s">
        <v>4</v>
      </c>
      <c r="F206" s="9" t="s">
        <v>267</v>
      </c>
      <c r="G206" s="8" t="s">
        <v>193</v>
      </c>
      <c r="H206" s="9">
        <v>20</v>
      </c>
      <c r="I206" s="9">
        <v>0</v>
      </c>
      <c r="J206" s="9">
        <v>20</v>
      </c>
      <c r="K206" s="9">
        <v>0</v>
      </c>
      <c r="L206" s="11">
        <f t="shared" si="9"/>
        <v>0</v>
      </c>
      <c r="M206" s="11">
        <f t="shared" si="10"/>
        <v>1</v>
      </c>
      <c r="N206" s="11">
        <f t="shared" si="11"/>
        <v>0</v>
      </c>
      <c r="O206" s="12" t="s">
        <v>13</v>
      </c>
    </row>
    <row r="207" spans="1:15" x14ac:dyDescent="0.25">
      <c r="A207" s="79" t="s">
        <v>268</v>
      </c>
      <c r="B207" s="8" t="s">
        <v>20</v>
      </c>
      <c r="C207" s="8" t="s">
        <v>87</v>
      </c>
      <c r="D207" s="8"/>
      <c r="E207" s="9" t="s">
        <v>4</v>
      </c>
      <c r="F207" s="9" t="s">
        <v>26</v>
      </c>
      <c r="G207" s="8" t="s">
        <v>110</v>
      </c>
      <c r="H207" s="9">
        <v>56</v>
      </c>
      <c r="I207" s="9">
        <v>0</v>
      </c>
      <c r="J207" s="9">
        <v>56</v>
      </c>
      <c r="K207" s="9">
        <v>0</v>
      </c>
      <c r="L207" s="11">
        <f t="shared" si="9"/>
        <v>0</v>
      </c>
      <c r="M207" s="11">
        <f t="shared" si="10"/>
        <v>1</v>
      </c>
      <c r="N207" s="11">
        <f t="shared" si="11"/>
        <v>0</v>
      </c>
      <c r="O207" s="12" t="s">
        <v>13</v>
      </c>
    </row>
    <row r="208" spans="1:15" x14ac:dyDescent="0.25">
      <c r="A208" s="79" t="s">
        <v>268</v>
      </c>
      <c r="B208" s="8" t="s">
        <v>121</v>
      </c>
      <c r="C208" s="8" t="s">
        <v>87</v>
      </c>
      <c r="D208" s="8"/>
      <c r="E208" s="9" t="s">
        <v>4</v>
      </c>
      <c r="F208" s="9" t="s">
        <v>26</v>
      </c>
      <c r="G208" s="8" t="s">
        <v>110</v>
      </c>
      <c r="H208" s="9">
        <v>0</v>
      </c>
      <c r="I208" s="9">
        <v>0</v>
      </c>
      <c r="J208" s="9">
        <v>0</v>
      </c>
      <c r="K208" s="9">
        <v>0</v>
      </c>
      <c r="L208" s="11" t="e">
        <f t="shared" si="9"/>
        <v>#DIV/0!</v>
      </c>
      <c r="M208" s="11" t="e">
        <f t="shared" si="10"/>
        <v>#DIV/0!</v>
      </c>
      <c r="N208" s="11" t="e">
        <f t="shared" si="11"/>
        <v>#DIV/0!</v>
      </c>
      <c r="O208" s="12" t="s">
        <v>311</v>
      </c>
    </row>
    <row r="209" spans="1:15" x14ac:dyDescent="0.25">
      <c r="A209" s="79" t="s">
        <v>268</v>
      </c>
      <c r="B209" s="8" t="s">
        <v>15</v>
      </c>
      <c r="C209" s="8" t="s">
        <v>87</v>
      </c>
      <c r="D209" s="8"/>
      <c r="E209" s="9" t="s">
        <v>4</v>
      </c>
      <c r="F209" s="9" t="s">
        <v>26</v>
      </c>
      <c r="G209" s="8" t="s">
        <v>110</v>
      </c>
      <c r="H209" s="9">
        <v>9</v>
      </c>
      <c r="I209" s="9">
        <v>9</v>
      </c>
      <c r="J209" s="9">
        <v>0</v>
      </c>
      <c r="K209" s="9">
        <v>0</v>
      </c>
      <c r="L209" s="11">
        <f t="shared" si="9"/>
        <v>1</v>
      </c>
      <c r="M209" s="11">
        <f t="shared" si="10"/>
        <v>0</v>
      </c>
      <c r="N209" s="11">
        <f t="shared" si="11"/>
        <v>0</v>
      </c>
      <c r="O209" s="12" t="s">
        <v>36</v>
      </c>
    </row>
    <row r="210" spans="1:15" x14ac:dyDescent="0.25">
      <c r="A210" s="79" t="s">
        <v>269</v>
      </c>
      <c r="B210" s="8" t="s">
        <v>15</v>
      </c>
      <c r="C210" s="8" t="s">
        <v>87</v>
      </c>
      <c r="D210" s="8"/>
      <c r="E210" s="9" t="s">
        <v>4</v>
      </c>
      <c r="F210" s="9" t="s">
        <v>270</v>
      </c>
      <c r="G210" s="8" t="s">
        <v>271</v>
      </c>
      <c r="H210" s="9">
        <v>22</v>
      </c>
      <c r="I210" s="9">
        <v>21</v>
      </c>
      <c r="J210" s="9">
        <v>1</v>
      </c>
      <c r="K210" s="9">
        <v>0</v>
      </c>
      <c r="L210" s="11">
        <f t="shared" si="9"/>
        <v>0.95454545454545459</v>
      </c>
      <c r="M210" s="11">
        <f t="shared" si="10"/>
        <v>4.5454545454545456E-2</v>
      </c>
      <c r="N210" s="11">
        <f t="shared" si="11"/>
        <v>0</v>
      </c>
      <c r="O210" s="12" t="s">
        <v>27</v>
      </c>
    </row>
    <row r="211" spans="1:15" x14ac:dyDescent="0.25">
      <c r="A211" s="79" t="s">
        <v>269</v>
      </c>
      <c r="B211" s="8" t="s">
        <v>15</v>
      </c>
      <c r="C211" s="8" t="s">
        <v>87</v>
      </c>
      <c r="D211" s="8"/>
      <c r="E211" s="9" t="s">
        <v>4</v>
      </c>
      <c r="F211" s="9" t="s">
        <v>272</v>
      </c>
      <c r="G211" s="8" t="s">
        <v>273</v>
      </c>
      <c r="H211" s="9">
        <v>2</v>
      </c>
      <c r="I211" s="9">
        <v>2</v>
      </c>
      <c r="J211" s="9">
        <v>0</v>
      </c>
      <c r="K211" s="9">
        <v>0</v>
      </c>
      <c r="L211" s="11">
        <f t="shared" si="9"/>
        <v>1</v>
      </c>
      <c r="M211" s="11">
        <f t="shared" si="10"/>
        <v>0</v>
      </c>
      <c r="N211" s="11">
        <f t="shared" si="11"/>
        <v>0</v>
      </c>
      <c r="O211" s="12" t="s">
        <v>36</v>
      </c>
    </row>
    <row r="212" spans="1:15" x14ac:dyDescent="0.25">
      <c r="A212" s="79" t="s">
        <v>269</v>
      </c>
      <c r="B212" s="8" t="s">
        <v>15</v>
      </c>
      <c r="C212" s="8" t="s">
        <v>87</v>
      </c>
      <c r="D212" s="8"/>
      <c r="E212" s="9" t="s">
        <v>4</v>
      </c>
      <c r="F212" s="9" t="s">
        <v>274</v>
      </c>
      <c r="G212" s="8" t="s">
        <v>275</v>
      </c>
      <c r="H212" s="9">
        <v>1</v>
      </c>
      <c r="I212" s="9">
        <v>1</v>
      </c>
      <c r="J212" s="9">
        <v>0</v>
      </c>
      <c r="K212" s="9">
        <v>0</v>
      </c>
      <c r="L212" s="11">
        <f t="shared" si="9"/>
        <v>1</v>
      </c>
      <c r="M212" s="11">
        <f t="shared" si="10"/>
        <v>0</v>
      </c>
      <c r="N212" s="11">
        <f t="shared" si="11"/>
        <v>0</v>
      </c>
      <c r="O212" s="12" t="s">
        <v>36</v>
      </c>
    </row>
    <row r="213" spans="1:15" x14ac:dyDescent="0.25">
      <c r="A213" s="79" t="s">
        <v>269</v>
      </c>
      <c r="B213" s="8" t="s">
        <v>15</v>
      </c>
      <c r="C213" s="8" t="s">
        <v>87</v>
      </c>
      <c r="D213" s="8"/>
      <c r="E213" s="9" t="s">
        <v>4</v>
      </c>
      <c r="F213" s="9" t="s">
        <v>276</v>
      </c>
      <c r="G213" s="8" t="s">
        <v>277</v>
      </c>
      <c r="H213" s="9">
        <v>1</v>
      </c>
      <c r="I213" s="9">
        <v>1</v>
      </c>
      <c r="J213" s="9">
        <v>0</v>
      </c>
      <c r="K213" s="9">
        <v>0</v>
      </c>
      <c r="L213" s="11">
        <f t="shared" si="9"/>
        <v>1</v>
      </c>
      <c r="M213" s="11">
        <f t="shared" si="10"/>
        <v>0</v>
      </c>
      <c r="N213" s="11">
        <f t="shared" si="11"/>
        <v>0</v>
      </c>
      <c r="O213" s="12" t="s">
        <v>36</v>
      </c>
    </row>
    <row r="214" spans="1:15" x14ac:dyDescent="0.25">
      <c r="A214" s="79" t="s">
        <v>278</v>
      </c>
      <c r="B214" s="8" t="s">
        <v>15</v>
      </c>
      <c r="C214" s="8" t="s">
        <v>87</v>
      </c>
      <c r="D214" s="8"/>
      <c r="E214" s="9" t="s">
        <v>4</v>
      </c>
      <c r="F214" s="9" t="s">
        <v>14</v>
      </c>
      <c r="G214" s="8" t="s">
        <v>109</v>
      </c>
      <c r="H214" s="9">
        <v>2</v>
      </c>
      <c r="I214" s="9">
        <v>2</v>
      </c>
      <c r="J214" s="9">
        <v>0</v>
      </c>
      <c r="K214" s="9">
        <v>0</v>
      </c>
      <c r="L214" s="11">
        <f t="shared" si="9"/>
        <v>1</v>
      </c>
      <c r="M214" s="11">
        <f t="shared" si="10"/>
        <v>0</v>
      </c>
      <c r="N214" s="11">
        <f t="shared" si="11"/>
        <v>0</v>
      </c>
      <c r="O214" s="12" t="s">
        <v>36</v>
      </c>
    </row>
    <row r="215" spans="1:15" x14ac:dyDescent="0.25">
      <c r="A215" s="79" t="s">
        <v>278</v>
      </c>
      <c r="B215" s="8" t="s">
        <v>15</v>
      </c>
      <c r="C215" s="8" t="s">
        <v>87</v>
      </c>
      <c r="D215" s="8"/>
      <c r="E215" s="9" t="s">
        <v>4</v>
      </c>
      <c r="F215" s="9" t="s">
        <v>279</v>
      </c>
      <c r="G215" s="8" t="s">
        <v>177</v>
      </c>
      <c r="H215" s="9">
        <v>5</v>
      </c>
      <c r="I215" s="9">
        <v>5</v>
      </c>
      <c r="J215" s="9">
        <v>0</v>
      </c>
      <c r="K215" s="9">
        <v>0</v>
      </c>
      <c r="L215" s="11">
        <f t="shared" si="9"/>
        <v>1</v>
      </c>
      <c r="M215" s="11">
        <f t="shared" si="10"/>
        <v>0</v>
      </c>
      <c r="N215" s="11">
        <f t="shared" si="11"/>
        <v>0</v>
      </c>
      <c r="O215" s="12" t="s">
        <v>36</v>
      </c>
    </row>
    <row r="216" spans="1:15" x14ac:dyDescent="0.25">
      <c r="A216" s="79" t="s">
        <v>280</v>
      </c>
      <c r="B216" s="8" t="s">
        <v>15</v>
      </c>
      <c r="C216" s="8" t="s">
        <v>87</v>
      </c>
      <c r="D216" s="8"/>
      <c r="E216" s="9" t="s">
        <v>4</v>
      </c>
      <c r="F216" s="9" t="s">
        <v>14</v>
      </c>
      <c r="G216" s="8" t="s">
        <v>109</v>
      </c>
      <c r="H216" s="9">
        <v>3</v>
      </c>
      <c r="I216" s="9">
        <v>0</v>
      </c>
      <c r="J216" s="9">
        <v>3</v>
      </c>
      <c r="K216" s="9">
        <v>0</v>
      </c>
      <c r="L216" s="11">
        <f t="shared" si="9"/>
        <v>0</v>
      </c>
      <c r="M216" s="11">
        <f t="shared" si="10"/>
        <v>1</v>
      </c>
      <c r="N216" s="11">
        <f t="shared" si="11"/>
        <v>0</v>
      </c>
      <c r="O216" s="12" t="s">
        <v>13</v>
      </c>
    </row>
    <row r="217" spans="1:15" x14ac:dyDescent="0.25">
      <c r="A217" s="79" t="s">
        <v>282</v>
      </c>
      <c r="B217" s="8" t="s">
        <v>15</v>
      </c>
      <c r="C217" s="8" t="s">
        <v>87</v>
      </c>
      <c r="D217" s="8"/>
      <c r="E217" s="9" t="s">
        <v>4</v>
      </c>
      <c r="F217" s="9" t="s">
        <v>14</v>
      </c>
      <c r="G217" s="8" t="s">
        <v>109</v>
      </c>
      <c r="H217" s="9">
        <v>3</v>
      </c>
      <c r="I217" s="9">
        <v>0</v>
      </c>
      <c r="J217" s="9">
        <v>3</v>
      </c>
      <c r="K217" s="9">
        <v>0</v>
      </c>
      <c r="L217" s="11">
        <f t="shared" si="9"/>
        <v>0</v>
      </c>
      <c r="M217" s="11">
        <f t="shared" si="10"/>
        <v>1</v>
      </c>
      <c r="N217" s="11">
        <f t="shared" si="11"/>
        <v>0</v>
      </c>
      <c r="O217" s="12" t="s">
        <v>13</v>
      </c>
    </row>
    <row r="218" spans="1:15" x14ac:dyDescent="0.25">
      <c r="A218" s="79" t="s">
        <v>282</v>
      </c>
      <c r="B218" s="8" t="s">
        <v>15</v>
      </c>
      <c r="C218" s="8" t="s">
        <v>87</v>
      </c>
      <c r="D218" s="8"/>
      <c r="E218" s="9" t="s">
        <v>4</v>
      </c>
      <c r="F218" s="9" t="s">
        <v>283</v>
      </c>
      <c r="G218" s="8" t="s">
        <v>284</v>
      </c>
      <c r="H218" s="9">
        <v>1</v>
      </c>
      <c r="I218" s="9">
        <v>0</v>
      </c>
      <c r="J218" s="9">
        <v>1</v>
      </c>
      <c r="K218" s="9">
        <v>0</v>
      </c>
      <c r="L218" s="11">
        <f t="shared" si="9"/>
        <v>0</v>
      </c>
      <c r="M218" s="11">
        <f t="shared" si="10"/>
        <v>1</v>
      </c>
      <c r="N218" s="11">
        <f t="shared" si="11"/>
        <v>0</v>
      </c>
      <c r="O218" s="12" t="s">
        <v>13</v>
      </c>
    </row>
    <row r="219" spans="1:15" x14ac:dyDescent="0.25">
      <c r="A219" s="79" t="s">
        <v>282</v>
      </c>
      <c r="B219" s="8" t="s">
        <v>15</v>
      </c>
      <c r="C219" s="8" t="s">
        <v>87</v>
      </c>
      <c r="D219" s="8"/>
      <c r="E219" s="9" t="s">
        <v>4</v>
      </c>
      <c r="F219" s="9" t="s">
        <v>200</v>
      </c>
      <c r="G219" s="8" t="s">
        <v>193</v>
      </c>
      <c r="H219" s="9">
        <v>1</v>
      </c>
      <c r="I219" s="9">
        <v>0</v>
      </c>
      <c r="J219" s="9">
        <v>1</v>
      </c>
      <c r="K219" s="9">
        <v>0</v>
      </c>
      <c r="L219" s="11">
        <f>I219/H219</f>
        <v>0</v>
      </c>
      <c r="M219" s="11">
        <f t="shared" si="10"/>
        <v>1</v>
      </c>
      <c r="N219" s="11">
        <f t="shared" si="11"/>
        <v>0</v>
      </c>
      <c r="O219" s="12" t="s">
        <v>13</v>
      </c>
    </row>
    <row r="220" spans="1:15" x14ac:dyDescent="0.25">
      <c r="A220" s="79" t="s">
        <v>282</v>
      </c>
      <c r="B220" s="8" t="s">
        <v>15</v>
      </c>
      <c r="C220" s="8" t="s">
        <v>87</v>
      </c>
      <c r="D220" s="8"/>
      <c r="E220" s="9" t="s">
        <v>4</v>
      </c>
      <c r="F220" s="9" t="s">
        <v>291</v>
      </c>
      <c r="G220" s="8" t="s">
        <v>134</v>
      </c>
      <c r="H220" s="9">
        <v>1</v>
      </c>
      <c r="I220" s="9">
        <v>0</v>
      </c>
      <c r="J220" s="9">
        <v>1</v>
      </c>
      <c r="K220" s="9">
        <v>0</v>
      </c>
      <c r="L220" s="11">
        <f t="shared" si="9"/>
        <v>0</v>
      </c>
      <c r="M220" s="11">
        <f t="shared" si="10"/>
        <v>1</v>
      </c>
      <c r="N220" s="11">
        <f t="shared" si="11"/>
        <v>0</v>
      </c>
      <c r="O220" s="12" t="s">
        <v>13</v>
      </c>
    </row>
    <row r="221" spans="1:15" x14ac:dyDescent="0.25">
      <c r="A221" s="79" t="s">
        <v>297</v>
      </c>
      <c r="B221" s="8" t="s">
        <v>20</v>
      </c>
      <c r="C221" s="8" t="s">
        <v>96</v>
      </c>
      <c r="D221" s="8" t="s">
        <v>94</v>
      </c>
      <c r="E221" s="9" t="s">
        <v>4</v>
      </c>
      <c r="F221" s="9" t="s">
        <v>270</v>
      </c>
      <c r="G221" s="8" t="s">
        <v>271</v>
      </c>
      <c r="H221" s="9">
        <v>17</v>
      </c>
      <c r="I221" s="9">
        <v>16</v>
      </c>
      <c r="J221" s="9">
        <v>1</v>
      </c>
      <c r="K221" s="9">
        <v>0</v>
      </c>
      <c r="L221" s="11">
        <f t="shared" si="9"/>
        <v>0.94117647058823528</v>
      </c>
      <c r="M221" s="11">
        <f t="shared" si="10"/>
        <v>5.8823529411764705E-2</v>
      </c>
      <c r="N221" s="11">
        <f t="shared" si="11"/>
        <v>0</v>
      </c>
      <c r="O221" s="12" t="s">
        <v>302</v>
      </c>
    </row>
    <row r="222" spans="1:15" ht="28.8" x14ac:dyDescent="0.25">
      <c r="A222" s="79" t="s">
        <v>300</v>
      </c>
      <c r="B222" s="8" t="s">
        <v>72</v>
      </c>
      <c r="C222" s="8" t="s">
        <v>62</v>
      </c>
      <c r="D222" s="12" t="s">
        <v>301</v>
      </c>
      <c r="E222" s="9" t="s">
        <v>4</v>
      </c>
      <c r="F222" s="9" t="s">
        <v>14</v>
      </c>
      <c r="G222" s="8" t="s">
        <v>109</v>
      </c>
      <c r="H222" s="9">
        <v>20</v>
      </c>
      <c r="I222" s="9">
        <v>0</v>
      </c>
      <c r="J222" s="9">
        <v>0</v>
      </c>
      <c r="K222" s="9">
        <v>20</v>
      </c>
      <c r="L222" s="11">
        <f t="shared" si="9"/>
        <v>0</v>
      </c>
      <c r="M222" s="11">
        <f t="shared" si="10"/>
        <v>0</v>
      </c>
      <c r="N222" s="11">
        <f t="shared" si="11"/>
        <v>1</v>
      </c>
      <c r="O222" s="12" t="s">
        <v>3</v>
      </c>
    </row>
    <row r="223" spans="1:15" ht="28.8" x14ac:dyDescent="0.25">
      <c r="A223" s="79" t="s">
        <v>300</v>
      </c>
      <c r="B223" s="8" t="s">
        <v>39</v>
      </c>
      <c r="C223" s="8" t="s">
        <v>62</v>
      </c>
      <c r="D223" s="12" t="s">
        <v>301</v>
      </c>
      <c r="E223" s="9" t="s">
        <v>4</v>
      </c>
      <c r="F223" s="9" t="s">
        <v>14</v>
      </c>
      <c r="G223" s="8" t="s">
        <v>109</v>
      </c>
      <c r="H223" s="9">
        <v>40</v>
      </c>
      <c r="I223" s="9">
        <v>0</v>
      </c>
      <c r="J223" s="9">
        <v>0</v>
      </c>
      <c r="K223" s="9">
        <v>40</v>
      </c>
      <c r="L223" s="11">
        <f t="shared" si="9"/>
        <v>0</v>
      </c>
      <c r="M223" s="11">
        <f t="shared" si="10"/>
        <v>0</v>
      </c>
      <c r="N223" s="11">
        <f t="shared" si="11"/>
        <v>1</v>
      </c>
      <c r="O223" s="12" t="s">
        <v>3</v>
      </c>
    </row>
    <row r="224" spans="1:15" ht="28.8" x14ac:dyDescent="0.25">
      <c r="A224" s="81" t="s">
        <v>300</v>
      </c>
      <c r="B224" s="17" t="s">
        <v>97</v>
      </c>
      <c r="C224" s="15" t="s">
        <v>62</v>
      </c>
      <c r="D224" s="17" t="s">
        <v>301</v>
      </c>
      <c r="E224" s="35" t="s">
        <v>4</v>
      </c>
      <c r="F224" s="35" t="s">
        <v>14</v>
      </c>
      <c r="G224" s="15" t="s">
        <v>109</v>
      </c>
      <c r="H224" s="35">
        <v>0</v>
      </c>
      <c r="I224" s="35">
        <v>0</v>
      </c>
      <c r="J224" s="35">
        <v>0</v>
      </c>
      <c r="K224" s="35">
        <v>0</v>
      </c>
      <c r="L224" s="36" t="e">
        <f>I224/H224</f>
        <v>#DIV/0!</v>
      </c>
      <c r="M224" s="36" t="e">
        <f t="shared" si="10"/>
        <v>#DIV/0!</v>
      </c>
      <c r="N224" s="36" t="e">
        <f t="shared" si="11"/>
        <v>#DIV/0!</v>
      </c>
      <c r="O224" s="17" t="s">
        <v>3</v>
      </c>
    </row>
    <row r="225" spans="1:15" ht="28.8" x14ac:dyDescent="0.25">
      <c r="A225" s="79" t="s">
        <v>300</v>
      </c>
      <c r="B225" s="8" t="s">
        <v>11</v>
      </c>
      <c r="C225" s="12" t="s">
        <v>90</v>
      </c>
      <c r="D225" s="8"/>
      <c r="E225" s="9" t="s">
        <v>4</v>
      </c>
      <c r="F225" s="9" t="s">
        <v>14</v>
      </c>
      <c r="G225" s="8" t="s">
        <v>109</v>
      </c>
      <c r="H225" s="9">
        <v>0</v>
      </c>
      <c r="I225" s="9">
        <v>0</v>
      </c>
      <c r="J225" s="9">
        <v>0</v>
      </c>
      <c r="K225" s="9">
        <v>0</v>
      </c>
      <c r="L225" s="38" t="e">
        <f t="shared" si="9"/>
        <v>#DIV/0!</v>
      </c>
      <c r="M225" s="38" t="e">
        <f t="shared" si="10"/>
        <v>#DIV/0!</v>
      </c>
      <c r="N225" s="38" t="e">
        <f t="shared" si="11"/>
        <v>#DIV/0!</v>
      </c>
      <c r="O225" s="12" t="s">
        <v>3</v>
      </c>
    </row>
  </sheetData>
  <phoneticPr fontId="1" type="noConversion"/>
  <pageMargins left="0.19685039370078741" right="0.19685039370078741" top="0.19685039370078741" bottom="0.19685039370078741" header="0.31496062992125984" footer="0.31496062992125984"/>
  <pageSetup paperSize="8" scale="5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4B3E17-A9C2-4E01-948B-4E2227AB26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PRUŽATELJI </vt:lpstr>
      <vt:lpstr>'PRUŽATELJI '!Ispis_naslova</vt:lpstr>
      <vt:lpstr>'PRUŽATELJI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Josipović Kondaš</dc:creator>
  <cp:lastModifiedBy>Mirta Pavlović</cp:lastModifiedBy>
  <cp:lastPrinted>2025-01-21T07:32:25Z</cp:lastPrinted>
  <dcterms:created xsi:type="dcterms:W3CDTF">2015-06-05T18:19:34Z</dcterms:created>
  <dcterms:modified xsi:type="dcterms:W3CDTF">2025-01-21T07:32:30Z</dcterms:modified>
</cp:coreProperties>
</file>